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ZINC in Pigott V2\Website Development 1.1.26\Website Build Calculators and Collateral\"/>
    </mc:Choice>
  </mc:AlternateContent>
  <xr:revisionPtr revIDLastSave="0" documentId="13_ncr:1_{072B41C3-815B-4802-A058-A1C744E50213}" xr6:coauthVersionLast="47" xr6:coauthVersionMax="47" xr10:uidLastSave="{00000000-0000-0000-0000-000000000000}"/>
  <bookViews>
    <workbookView xWindow="-28920" yWindow="1245" windowWidth="29040" windowHeight="15720" xr2:uid="{FBBFCDD5-DDCC-4B3D-A341-9CE2A88A5342}"/>
  </bookViews>
  <sheets>
    <sheet name="Interest Rate Calc Marketplace" sheetId="1" r:id="rId1"/>
    <sheet name="Data Tab DO NOT TOUCH" sheetId="2" r:id="rId2"/>
  </sheets>
  <definedNames>
    <definedName name="_xlnm.Print_Area" localSheetId="0">'Interest Rate Calc Marketplace'!$A$1:$E$27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35" i="1"/>
  <c r="D34" i="1" s="1"/>
  <c r="D36" i="1"/>
  <c r="D22" i="1"/>
  <c r="D23" i="1" s="1"/>
  <c r="D30" i="1" l="1"/>
  <c r="D31" i="1"/>
  <c r="D32" i="1" l="1"/>
</calcChain>
</file>

<file path=xl/sharedStrings.xml><?xml version="1.0" encoding="utf-8"?>
<sst xmlns="http://schemas.openxmlformats.org/spreadsheetml/2006/main" count="70" uniqueCount="51">
  <si>
    <t xml:space="preserve"> </t>
  </si>
  <si>
    <t>Annual Interest Rate</t>
  </si>
  <si>
    <t xml:space="preserve">Term in Months </t>
  </si>
  <si>
    <t xml:space="preserve">Days/Year </t>
  </si>
  <si>
    <t>From Promissory Note</t>
  </si>
  <si>
    <t>(logo Here)</t>
  </si>
  <si>
    <t>Estimated ARV</t>
  </si>
  <si>
    <t xml:space="preserve">From ZINC Marketplace </t>
  </si>
  <si>
    <t>Published Down Payment-7.5Dn</t>
  </si>
  <si>
    <t>Published Down Payment-10.0Dn</t>
  </si>
  <si>
    <t>Published Down Payment-5.0Dn</t>
  </si>
  <si>
    <t>Published Payment-9.0%</t>
  </si>
  <si>
    <t>Published Payment-10.0%</t>
  </si>
  <si>
    <t>Published Payment-11.0%</t>
  </si>
  <si>
    <t>Published Payment-12.0%</t>
  </si>
  <si>
    <t>Data Fields to Pull Over</t>
  </si>
  <si>
    <t>Enter Yellow Cells Only</t>
  </si>
  <si>
    <t xml:space="preserve">Estimated End Buyer Acquisition </t>
  </si>
  <si>
    <t>1234 Main Street</t>
  </si>
  <si>
    <t xml:space="preserve">Property Address: </t>
  </si>
  <si>
    <t>Final Bid Amount</t>
  </si>
  <si>
    <t>Published Payment-10.5 %</t>
  </si>
  <si>
    <t>Published Payment-11.5 %</t>
  </si>
  <si>
    <t>Published Payment-9.5%</t>
  </si>
  <si>
    <t>Published Down Payment</t>
  </si>
  <si>
    <t>Final Loan Amount</t>
  </si>
  <si>
    <t>Inputs</t>
  </si>
  <si>
    <t>Published Monthly Payment</t>
  </si>
  <si>
    <t xml:space="preserve">Current Interest Rate </t>
  </si>
  <si>
    <t>Current Down Payment</t>
  </si>
  <si>
    <t xml:space="preserve">CFO Provided </t>
  </si>
  <si>
    <t>Optional Control Fund Amount</t>
  </si>
  <si>
    <t>Control Fund Pick List</t>
  </si>
  <si>
    <t>Final Monthly Payment</t>
  </si>
  <si>
    <t>Control Fund Additional Monthly Payment</t>
  </si>
  <si>
    <t>Cost per Increment</t>
  </si>
  <si>
    <t>Control Fund Number of $10,000 Increments</t>
  </si>
  <si>
    <t>Term</t>
  </si>
  <si>
    <t>Final Input to Promissory Note</t>
  </si>
  <si>
    <t xml:space="preserve">Outputs To Letter </t>
  </si>
  <si>
    <t>Whole Saler Commission</t>
  </si>
  <si>
    <t xml:space="preserve">Property Address </t>
  </si>
  <si>
    <t>Wholesaler Acquisition Price</t>
  </si>
  <si>
    <t xml:space="preserve">   </t>
  </si>
  <si>
    <t xml:space="preserve">Wholesaler Commission </t>
  </si>
  <si>
    <t>Fixed</t>
  </si>
  <si>
    <t>Oirigination fee</t>
  </si>
  <si>
    <t>Company Name</t>
  </si>
  <si>
    <t>First Name Last Name</t>
  </si>
  <si>
    <t>Email</t>
  </si>
  <si>
    <t>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</si>
</sst>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sz val="8"/>
      <color theme="1"/>
      <name val="Verdana"/>
      <family val="2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Font="1"/>
    <xf numFmtId="44" fontId="0" fillId="0" borderId="0" xfId="1" applyFont="1"/>
    <xf numFmtId="165" fontId="0" fillId="0" borderId="0" xfId="1" applyNumberFormat="1" applyFont="1"/>
    <xf numFmtId="164" fontId="6" fillId="3" borderId="0" xfId="0" applyNumberFormat="1" applyFont="1" applyFill="1"/>
    <xf numFmtId="164" fontId="6" fillId="3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0" fontId="6" fillId="0" borderId="0" xfId="2" applyNumberFormat="1" applyFont="1" applyFill="1" applyAlignment="1">
      <alignment horizontal="right"/>
    </xf>
    <xf numFmtId="0" fontId="0" fillId="0" borderId="0" xfId="1" applyNumberFormat="1" applyFont="1"/>
    <xf numFmtId="167" fontId="0" fillId="0" borderId="0" xfId="2" applyNumberFormat="1" applyFont="1"/>
    <xf numFmtId="0" fontId="2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Fill="1"/>
    <xf numFmtId="10" fontId="6" fillId="0" borderId="0" xfId="2" applyNumberFormat="1" applyFont="1" applyFill="1"/>
    <xf numFmtId="10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164" fontId="6" fillId="0" borderId="8" xfId="1" applyNumberFormat="1" applyFont="1" applyFill="1" applyBorder="1" applyAlignment="1">
      <alignment horizontal="right"/>
    </xf>
    <xf numFmtId="166" fontId="6" fillId="0" borderId="8" xfId="1" applyNumberFormat="1" applyFont="1" applyFill="1" applyBorder="1" applyAlignment="1">
      <alignment horizontal="right"/>
    </xf>
    <xf numFmtId="164" fontId="6" fillId="0" borderId="8" xfId="0" applyNumberFormat="1" applyFont="1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8" xfId="1" applyNumberFormat="1" applyFont="1" applyBorder="1"/>
    <xf numFmtId="0" fontId="5" fillId="3" borderId="0" xfId="0" applyFont="1" applyFill="1" applyAlignment="1">
      <alignment horizontal="left"/>
    </xf>
    <xf numFmtId="0" fontId="5" fillId="0" borderId="0" xfId="0" applyFont="1" applyFill="1" applyBorder="1"/>
    <xf numFmtId="0" fontId="5" fillId="3" borderId="0" xfId="0" applyFont="1" applyFill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223157</xdr:colOff>
      <xdr:row>0</xdr:row>
      <xdr:rowOff>368516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D936D-5870-0E29-FCD0-84DA9FB77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71057" cy="368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1C52-B7A3-40C7-A4C2-8FFA9BAECCF8}">
  <dimension ref="A1:H371"/>
  <sheetViews>
    <sheetView tabSelected="1" topLeftCell="A15" zoomScale="175" zoomScaleNormal="175" workbookViewId="0">
      <selection activeCell="G21" sqref="G21"/>
    </sheetView>
  </sheetViews>
  <sheetFormatPr defaultRowHeight="15" x14ac:dyDescent="0.25"/>
  <cols>
    <col min="1" max="1" width="3" customWidth="1"/>
    <col min="2" max="2" width="33.7109375" customWidth="1"/>
    <col min="3" max="3" width="30.85546875" customWidth="1"/>
    <col min="4" max="4" width="15.28515625" bestFit="1" customWidth="1"/>
    <col min="5" max="5" width="11.7109375" bestFit="1" customWidth="1"/>
    <col min="7" max="7" width="10.7109375" customWidth="1"/>
  </cols>
  <sheetData>
    <row r="1" spans="1:8" ht="30" customHeight="1" x14ac:dyDescent="0.25">
      <c r="B1" t="s">
        <v>5</v>
      </c>
    </row>
    <row r="2" spans="1:8" ht="18.75" customHeight="1" thickBot="1" x14ac:dyDescent="0.3">
      <c r="B2" s="15" t="s">
        <v>16</v>
      </c>
      <c r="C2" s="15"/>
      <c r="D2" s="15"/>
    </row>
    <row r="3" spans="1:8" ht="15.75" thickBot="1" x14ac:dyDescent="0.3">
      <c r="B3" s="4" t="s">
        <v>19</v>
      </c>
      <c r="C3" s="16" t="s">
        <v>18</v>
      </c>
      <c r="D3" s="17"/>
    </row>
    <row r="4" spans="1:8" x14ac:dyDescent="0.25">
      <c r="B4" s="18" t="s">
        <v>26</v>
      </c>
      <c r="C4" s="18"/>
      <c r="D4" s="18"/>
    </row>
    <row r="5" spans="1:8" x14ac:dyDescent="0.25">
      <c r="B5" s="6" t="s">
        <v>47</v>
      </c>
      <c r="C5" s="38"/>
      <c r="D5" s="38"/>
    </row>
    <row r="6" spans="1:8" x14ac:dyDescent="0.25">
      <c r="B6" s="6" t="s">
        <v>48</v>
      </c>
      <c r="C6" s="38"/>
      <c r="D6" s="38"/>
    </row>
    <row r="7" spans="1:8" x14ac:dyDescent="0.25">
      <c r="B7" s="6" t="s">
        <v>49</v>
      </c>
      <c r="C7" s="40"/>
      <c r="D7" s="40"/>
    </row>
    <row r="8" spans="1:8" x14ac:dyDescent="0.25">
      <c r="B8" s="6" t="s">
        <v>50</v>
      </c>
      <c r="C8" s="40"/>
      <c r="D8" s="40"/>
    </row>
    <row r="9" spans="1:8" x14ac:dyDescent="0.25">
      <c r="B9" s="6" t="s">
        <v>41</v>
      </c>
      <c r="C9" s="38"/>
      <c r="D9" s="38"/>
    </row>
    <row r="10" spans="1:8" x14ac:dyDescent="0.25">
      <c r="A10" s="3" t="s">
        <v>0</v>
      </c>
      <c r="B10" s="6" t="s">
        <v>6</v>
      </c>
      <c r="C10" s="6"/>
      <c r="D10" s="9">
        <v>250000</v>
      </c>
    </row>
    <row r="11" spans="1:8" x14ac:dyDescent="0.25">
      <c r="B11" s="6" t="s">
        <v>17</v>
      </c>
      <c r="C11" s="6"/>
      <c r="D11" s="9">
        <v>321000</v>
      </c>
    </row>
    <row r="12" spans="1:8" x14ac:dyDescent="0.25">
      <c r="B12" s="6" t="s">
        <v>31</v>
      </c>
      <c r="C12" s="6"/>
      <c r="D12" s="10">
        <v>20000</v>
      </c>
      <c r="F12" t="s">
        <v>0</v>
      </c>
    </row>
    <row r="13" spans="1:8" x14ac:dyDescent="0.25">
      <c r="B13" s="6" t="s">
        <v>42</v>
      </c>
      <c r="C13" s="6"/>
      <c r="D13" s="20">
        <v>150000</v>
      </c>
    </row>
    <row r="14" spans="1:8" x14ac:dyDescent="0.25">
      <c r="B14" s="6" t="s">
        <v>29</v>
      </c>
      <c r="C14" s="6" t="s">
        <v>30</v>
      </c>
      <c r="D14" s="21">
        <v>0.05</v>
      </c>
    </row>
    <row r="15" spans="1:8" x14ac:dyDescent="0.25">
      <c r="B15" s="6" t="s">
        <v>28</v>
      </c>
      <c r="C15" s="6" t="s">
        <v>30</v>
      </c>
      <c r="D15" s="22">
        <v>0.105</v>
      </c>
      <c r="E15" s="19" t="s">
        <v>0</v>
      </c>
      <c r="F15" s="19"/>
      <c r="G15" s="19"/>
    </row>
    <row r="16" spans="1:8" x14ac:dyDescent="0.25">
      <c r="B16" s="6" t="s">
        <v>2</v>
      </c>
      <c r="C16" s="6" t="s">
        <v>7</v>
      </c>
      <c r="D16" s="23">
        <v>9</v>
      </c>
      <c r="F16" s="14" t="s">
        <v>0</v>
      </c>
      <c r="G16" s="1" t="s">
        <v>0</v>
      </c>
      <c r="H16" t="s">
        <v>0</v>
      </c>
    </row>
    <row r="17" spans="2:8" x14ac:dyDescent="0.25">
      <c r="B17" s="6" t="s">
        <v>3</v>
      </c>
      <c r="C17" s="6" t="s">
        <v>4</v>
      </c>
      <c r="D17" s="23">
        <v>360</v>
      </c>
      <c r="F17" s="14" t="s">
        <v>0</v>
      </c>
      <c r="G17" s="1" t="s">
        <v>0</v>
      </c>
      <c r="H17" t="s">
        <v>0</v>
      </c>
    </row>
    <row r="18" spans="2:8" x14ac:dyDescent="0.25">
      <c r="B18" s="6" t="s">
        <v>20</v>
      </c>
      <c r="C18" s="6" t="s">
        <v>7</v>
      </c>
      <c r="D18" s="11">
        <v>200000</v>
      </c>
      <c r="G18" s="1"/>
    </row>
    <row r="19" spans="2:8" x14ac:dyDescent="0.25">
      <c r="G19" s="1"/>
    </row>
    <row r="20" spans="2:8" ht="15.75" thickBot="1" x14ac:dyDescent="0.3">
      <c r="B20" s="6" t="s">
        <v>35</v>
      </c>
      <c r="C20" s="6" t="s">
        <v>30</v>
      </c>
      <c r="D20" s="11">
        <v>99</v>
      </c>
    </row>
    <row r="21" spans="2:8" x14ac:dyDescent="0.25">
      <c r="B21" s="24" t="s">
        <v>39</v>
      </c>
      <c r="C21" s="25"/>
      <c r="D21" s="26"/>
    </row>
    <row r="22" spans="2:8" x14ac:dyDescent="0.25">
      <c r="B22" s="27" t="s">
        <v>24</v>
      </c>
      <c r="C22" s="28" t="s">
        <v>0</v>
      </c>
      <c r="D22" s="29">
        <f>CEILING(D11*D14,5000)</f>
        <v>20000</v>
      </c>
    </row>
    <row r="23" spans="2:8" x14ac:dyDescent="0.25">
      <c r="B23" s="27" t="s">
        <v>27</v>
      </c>
      <c r="C23" s="28" t="s">
        <v>43</v>
      </c>
      <c r="D23" s="29">
        <f>CEILING(($D$11-D22)*D15/12,100)</f>
        <v>2700</v>
      </c>
    </row>
    <row r="24" spans="2:8" x14ac:dyDescent="0.25">
      <c r="B24" s="39" t="s">
        <v>44</v>
      </c>
      <c r="D24">
        <v>1000</v>
      </c>
      <c r="E24" t="s">
        <v>45</v>
      </c>
    </row>
    <row r="25" spans="2:8" x14ac:dyDescent="0.25">
      <c r="B25" s="39" t="s">
        <v>46</v>
      </c>
      <c r="D25" s="8">
        <f>D11*0.015</f>
        <v>4815</v>
      </c>
    </row>
    <row r="26" spans="2:8" x14ac:dyDescent="0.25">
      <c r="B26" s="32" t="s">
        <v>40</v>
      </c>
      <c r="C26" s="33"/>
      <c r="D26" s="37">
        <v>1000</v>
      </c>
    </row>
    <row r="27" spans="2:8" ht="15.75" thickBot="1" x14ac:dyDescent="0.3">
      <c r="B27" s="34"/>
      <c r="C27" s="35"/>
      <c r="D27" s="36"/>
    </row>
    <row r="28" spans="2:8" x14ac:dyDescent="0.25">
      <c r="B28" s="6"/>
      <c r="C28" s="6"/>
      <c r="D28" s="5"/>
    </row>
    <row r="29" spans="2:8" x14ac:dyDescent="0.25">
      <c r="B29" s="6"/>
      <c r="C29" s="6"/>
      <c r="D29" s="1"/>
    </row>
    <row r="30" spans="2:8" x14ac:dyDescent="0.25">
      <c r="B30" s="27" t="s">
        <v>33</v>
      </c>
      <c r="C30" s="28" t="s">
        <v>38</v>
      </c>
      <c r="D30" s="31">
        <f>D23+D34</f>
        <v>2898</v>
      </c>
    </row>
    <row r="31" spans="2:8" x14ac:dyDescent="0.25">
      <c r="B31" s="6" t="s">
        <v>25</v>
      </c>
      <c r="C31" s="6" t="s">
        <v>38</v>
      </c>
      <c r="D31" s="11">
        <f>(D18-D22)+D36</f>
        <v>200000</v>
      </c>
    </row>
    <row r="32" spans="2:8" x14ac:dyDescent="0.25">
      <c r="B32" s="6" t="s">
        <v>1</v>
      </c>
      <c r="C32" s="6" t="s">
        <v>38</v>
      </c>
      <c r="D32" s="12">
        <f>+(D30/D17*365/D31)*12</f>
        <v>0.17629500000000004</v>
      </c>
    </row>
    <row r="33" spans="2:4" x14ac:dyDescent="0.25">
      <c r="D33" s="1"/>
    </row>
    <row r="34" spans="2:4" x14ac:dyDescent="0.25">
      <c r="B34" s="27" t="s">
        <v>34</v>
      </c>
      <c r="C34" s="28"/>
      <c r="D34" s="29">
        <f>D35*D20</f>
        <v>198</v>
      </c>
    </row>
    <row r="35" spans="2:4" x14ac:dyDescent="0.25">
      <c r="B35" s="27" t="s">
        <v>36</v>
      </c>
      <c r="C35" s="28"/>
      <c r="D35" s="30">
        <f>ROUND(D12/10000,1)</f>
        <v>2</v>
      </c>
    </row>
    <row r="36" spans="2:4" x14ac:dyDescent="0.25">
      <c r="B36" s="27" t="s">
        <v>31</v>
      </c>
      <c r="C36" s="28" t="s">
        <v>38</v>
      </c>
      <c r="D36" s="29">
        <f>D12</f>
        <v>20000</v>
      </c>
    </row>
    <row r="37" spans="2:4" x14ac:dyDescent="0.25">
      <c r="D37" s="1"/>
    </row>
    <row r="38" spans="2:4" x14ac:dyDescent="0.25">
      <c r="D38" s="1"/>
    </row>
    <row r="39" spans="2:4" x14ac:dyDescent="0.25">
      <c r="D39" s="1"/>
    </row>
    <row r="40" spans="2:4" x14ac:dyDescent="0.25">
      <c r="D40" s="1"/>
    </row>
    <row r="41" spans="2:4" x14ac:dyDescent="0.25">
      <c r="D41" s="1"/>
    </row>
    <row r="42" spans="2:4" x14ac:dyDescent="0.25">
      <c r="D42" s="1"/>
    </row>
    <row r="43" spans="2:4" x14ac:dyDescent="0.25">
      <c r="D43" s="1"/>
    </row>
    <row r="44" spans="2:4" x14ac:dyDescent="0.25">
      <c r="D44" s="1"/>
    </row>
    <row r="45" spans="2:4" x14ac:dyDescent="0.25">
      <c r="D45" s="1"/>
    </row>
    <row r="46" spans="2:4" x14ac:dyDescent="0.25">
      <c r="D46" s="1"/>
    </row>
    <row r="47" spans="2:4" x14ac:dyDescent="0.25">
      <c r="D47" s="1"/>
    </row>
    <row r="48" spans="2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  <row r="82" spans="4:4" x14ac:dyDescent="0.25">
      <c r="D82" s="1"/>
    </row>
    <row r="83" spans="4:4" x14ac:dyDescent="0.25">
      <c r="D83" s="1"/>
    </row>
    <row r="84" spans="4:4" x14ac:dyDescent="0.25">
      <c r="D84" s="1"/>
    </row>
    <row r="85" spans="4:4" x14ac:dyDescent="0.25">
      <c r="D85" s="1"/>
    </row>
    <row r="86" spans="4:4" x14ac:dyDescent="0.25">
      <c r="D86" s="1"/>
    </row>
    <row r="87" spans="4:4" x14ac:dyDescent="0.25">
      <c r="D87" s="1"/>
    </row>
    <row r="88" spans="4:4" x14ac:dyDescent="0.25">
      <c r="D88" s="1"/>
    </row>
    <row r="89" spans="4:4" x14ac:dyDescent="0.25">
      <c r="D89" s="1"/>
    </row>
    <row r="90" spans="4:4" x14ac:dyDescent="0.25">
      <c r="D90" s="1"/>
    </row>
    <row r="91" spans="4:4" x14ac:dyDescent="0.25">
      <c r="D91" s="1"/>
    </row>
    <row r="92" spans="4:4" x14ac:dyDescent="0.25">
      <c r="D92" s="1"/>
    </row>
    <row r="93" spans="4:4" x14ac:dyDescent="0.25">
      <c r="D93" s="1"/>
    </row>
    <row r="94" spans="4:4" x14ac:dyDescent="0.25">
      <c r="D94" s="1"/>
    </row>
    <row r="95" spans="4:4" x14ac:dyDescent="0.25">
      <c r="D95" s="1"/>
    </row>
    <row r="96" spans="4:4" x14ac:dyDescent="0.25">
      <c r="D96" s="1"/>
    </row>
    <row r="97" spans="4:4" x14ac:dyDescent="0.25">
      <c r="D97" s="1"/>
    </row>
    <row r="98" spans="4:4" x14ac:dyDescent="0.25">
      <c r="D98" s="1"/>
    </row>
    <row r="99" spans="4:4" x14ac:dyDescent="0.25">
      <c r="D99" s="1"/>
    </row>
    <row r="100" spans="4:4" x14ac:dyDescent="0.25">
      <c r="D100" s="1"/>
    </row>
    <row r="101" spans="4:4" x14ac:dyDescent="0.25">
      <c r="D101" s="1"/>
    </row>
    <row r="102" spans="4:4" x14ac:dyDescent="0.25">
      <c r="D102" s="1"/>
    </row>
    <row r="103" spans="4:4" x14ac:dyDescent="0.25">
      <c r="D103" s="1"/>
    </row>
    <row r="104" spans="4:4" x14ac:dyDescent="0.25">
      <c r="D104" s="1"/>
    </row>
    <row r="105" spans="4:4" x14ac:dyDescent="0.25">
      <c r="D105" s="1"/>
    </row>
    <row r="106" spans="4:4" x14ac:dyDescent="0.25">
      <c r="D106" s="1"/>
    </row>
    <row r="107" spans="4:4" x14ac:dyDescent="0.25">
      <c r="D107" s="1"/>
    </row>
    <row r="108" spans="4:4" x14ac:dyDescent="0.25">
      <c r="D108" s="1"/>
    </row>
    <row r="109" spans="4:4" x14ac:dyDescent="0.25">
      <c r="D109" s="1"/>
    </row>
    <row r="110" spans="4:4" x14ac:dyDescent="0.25">
      <c r="D110" s="1"/>
    </row>
    <row r="111" spans="4:4" x14ac:dyDescent="0.25">
      <c r="D111" s="1"/>
    </row>
    <row r="112" spans="4:4" x14ac:dyDescent="0.25">
      <c r="D112" s="1"/>
    </row>
    <row r="113" spans="4:4" x14ac:dyDescent="0.25">
      <c r="D113" s="1"/>
    </row>
    <row r="114" spans="4:4" x14ac:dyDescent="0.25">
      <c r="D114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  <row r="234" spans="4:4" x14ac:dyDescent="0.25">
      <c r="D234" s="1"/>
    </row>
    <row r="235" spans="4:4" x14ac:dyDescent="0.25">
      <c r="D235" s="1"/>
    </row>
    <row r="236" spans="4:4" x14ac:dyDescent="0.25">
      <c r="D236" s="1"/>
    </row>
    <row r="237" spans="4:4" x14ac:dyDescent="0.25">
      <c r="D237" s="1"/>
    </row>
    <row r="238" spans="4:4" x14ac:dyDescent="0.25">
      <c r="D238" s="1"/>
    </row>
    <row r="239" spans="4:4" x14ac:dyDescent="0.25">
      <c r="D239" s="1"/>
    </row>
    <row r="240" spans="4:4" x14ac:dyDescent="0.25">
      <c r="D240" s="1"/>
    </row>
    <row r="241" spans="4:4" x14ac:dyDescent="0.25">
      <c r="D241" s="1"/>
    </row>
    <row r="242" spans="4:4" x14ac:dyDescent="0.25">
      <c r="D242" s="1"/>
    </row>
    <row r="243" spans="4:4" x14ac:dyDescent="0.25">
      <c r="D243" s="1"/>
    </row>
    <row r="244" spans="4:4" x14ac:dyDescent="0.25">
      <c r="D244" s="1"/>
    </row>
    <row r="245" spans="4:4" x14ac:dyDescent="0.25">
      <c r="D245" s="1"/>
    </row>
    <row r="246" spans="4:4" x14ac:dyDescent="0.25">
      <c r="D246" s="1"/>
    </row>
    <row r="247" spans="4:4" x14ac:dyDescent="0.25">
      <c r="D247" s="1"/>
    </row>
    <row r="248" spans="4:4" x14ac:dyDescent="0.25">
      <c r="D248" s="1"/>
    </row>
    <row r="249" spans="4:4" x14ac:dyDescent="0.25">
      <c r="D249" s="1"/>
    </row>
    <row r="250" spans="4:4" x14ac:dyDescent="0.25">
      <c r="D250" s="1"/>
    </row>
    <row r="251" spans="4:4" x14ac:dyDescent="0.25">
      <c r="D251" s="1"/>
    </row>
    <row r="252" spans="4:4" x14ac:dyDescent="0.25">
      <c r="D252" s="1"/>
    </row>
    <row r="253" spans="4:4" x14ac:dyDescent="0.25">
      <c r="D253" s="1"/>
    </row>
    <row r="254" spans="4:4" x14ac:dyDescent="0.25">
      <c r="D254" s="1"/>
    </row>
    <row r="255" spans="4:4" x14ac:dyDescent="0.25">
      <c r="D255" s="1"/>
    </row>
    <row r="256" spans="4:4" x14ac:dyDescent="0.25">
      <c r="D256" s="1"/>
    </row>
    <row r="257" spans="4:4" x14ac:dyDescent="0.25">
      <c r="D257" s="1"/>
    </row>
    <row r="258" spans="4:4" x14ac:dyDescent="0.25">
      <c r="D258" s="1"/>
    </row>
    <row r="259" spans="4:4" x14ac:dyDescent="0.25">
      <c r="D259" s="1"/>
    </row>
    <row r="260" spans="4:4" x14ac:dyDescent="0.25">
      <c r="D260" s="1"/>
    </row>
    <row r="261" spans="4:4" x14ac:dyDescent="0.25">
      <c r="D261" s="1"/>
    </row>
    <row r="262" spans="4:4" x14ac:dyDescent="0.25">
      <c r="D262" s="1"/>
    </row>
    <row r="263" spans="4:4" x14ac:dyDescent="0.25">
      <c r="D263" s="1"/>
    </row>
    <row r="264" spans="4:4" x14ac:dyDescent="0.25">
      <c r="D264" s="1"/>
    </row>
    <row r="265" spans="4:4" x14ac:dyDescent="0.25">
      <c r="D265" s="1"/>
    </row>
    <row r="266" spans="4:4" x14ac:dyDescent="0.25">
      <c r="D266" s="1"/>
    </row>
    <row r="267" spans="4:4" x14ac:dyDescent="0.25">
      <c r="D267" s="1"/>
    </row>
    <row r="268" spans="4:4" x14ac:dyDescent="0.25">
      <c r="D268" s="1"/>
    </row>
    <row r="269" spans="4:4" x14ac:dyDescent="0.25">
      <c r="D269" s="1"/>
    </row>
    <row r="270" spans="4:4" x14ac:dyDescent="0.25">
      <c r="D270" s="1"/>
    </row>
    <row r="271" spans="4:4" x14ac:dyDescent="0.25">
      <c r="D271" s="1"/>
    </row>
    <row r="272" spans="4: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</sheetData>
  <protectedRanges>
    <protectedRange sqref="C3" name="Range2"/>
    <protectedRange sqref="D35 D20 D9 D5:D8 D13:D18 D10:D12" name="Range1"/>
  </protectedRanges>
  <mergeCells count="8">
    <mergeCell ref="B2:D2"/>
    <mergeCell ref="C3:D3"/>
    <mergeCell ref="B21:D21"/>
    <mergeCell ref="B4:D4"/>
    <mergeCell ref="E15:G15"/>
    <mergeCell ref="C9:D9"/>
    <mergeCell ref="C5:D5"/>
    <mergeCell ref="C6:D6"/>
  </mergeCells>
  <pageMargins left="0.7" right="0.7" top="0.75" bottom="0.75" header="0.3" footer="0.3"/>
  <pageSetup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7C3FBBD-B13D-4950-97CA-D7510C6DD8F8}">
          <x14:formula1>
            <xm:f>'Data Tab DO NOT TOUCH'!$E$6:$E$7</xm:f>
          </x14:formula1>
          <xm:sqref>D17</xm:sqref>
        </x14:dataValidation>
        <x14:dataValidation type="list" allowBlank="1" showInputMessage="1" showErrorMessage="1" xr:uid="{035E384F-943E-4308-9F78-47150BF4536A}">
          <x14:formula1>
            <xm:f>'Data Tab DO NOT TOUCH'!$E$10:$E$13</xm:f>
          </x14:formula1>
          <xm:sqref>D14 D17</xm:sqref>
        </x14:dataValidation>
        <x14:dataValidation type="list" allowBlank="1" showInputMessage="1" showErrorMessage="1" xr:uid="{609DFAB7-670B-4501-80B6-45422526E0FD}">
          <x14:formula1>
            <xm:f>'Data Tab DO NOT TOUCH'!$E$15:$E$22</xm:f>
          </x14:formula1>
          <xm:sqref>D15 D17</xm:sqref>
        </x14:dataValidation>
        <x14:dataValidation type="list" allowBlank="1" showInputMessage="1" showErrorMessage="1" xr:uid="{21A2BD7A-9DD6-422A-9370-CBB3913B1DBE}">
          <x14:formula1>
            <xm:f>'Data Tab DO NOT TOUCH'!$E$24:$E$35</xm:f>
          </x14:formula1>
          <xm:sqref>D12</xm:sqref>
        </x14:dataValidation>
        <x14:dataValidation type="list" allowBlank="1" showInputMessage="1" showErrorMessage="1" xr:uid="{C66D336B-F4A1-4961-A891-ED92AF50F054}">
          <x14:formula1>
            <xm:f>'Data Tab DO NOT TOUCH'!$E$37:$E$39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CC8B5-89F8-44C2-965F-607A59946FC0}">
  <dimension ref="A1:F61"/>
  <sheetViews>
    <sheetView topLeftCell="A8" workbookViewId="0">
      <selection activeCell="J35" sqref="J35"/>
    </sheetView>
  </sheetViews>
  <sheetFormatPr defaultRowHeight="15" x14ac:dyDescent="0.25"/>
  <cols>
    <col min="5" max="5" width="27.42578125" customWidth="1"/>
  </cols>
  <sheetData>
    <row r="1" spans="1:5" x14ac:dyDescent="0.25">
      <c r="A1" t="s">
        <v>0</v>
      </c>
    </row>
    <row r="4" spans="1:5" x14ac:dyDescent="0.25">
      <c r="E4" t="s">
        <v>15</v>
      </c>
    </row>
    <row r="6" spans="1:5" x14ac:dyDescent="0.25">
      <c r="E6">
        <v>360</v>
      </c>
    </row>
    <row r="7" spans="1:5" x14ac:dyDescent="0.25">
      <c r="E7">
        <v>365</v>
      </c>
    </row>
    <row r="10" spans="1:5" x14ac:dyDescent="0.25">
      <c r="A10" t="s">
        <v>10</v>
      </c>
      <c r="E10" s="2">
        <v>0.05</v>
      </c>
    </row>
    <row r="11" spans="1:5" x14ac:dyDescent="0.25">
      <c r="A11" t="s">
        <v>8</v>
      </c>
      <c r="E11" s="2">
        <v>7.4999999999999997E-2</v>
      </c>
    </row>
    <row r="12" spans="1:5" x14ac:dyDescent="0.25">
      <c r="A12" t="s">
        <v>9</v>
      </c>
      <c r="E12" s="2">
        <v>0.1</v>
      </c>
    </row>
    <row r="15" spans="1:5" x14ac:dyDescent="0.25">
      <c r="A15" t="s">
        <v>11</v>
      </c>
      <c r="E15" s="2">
        <v>0.09</v>
      </c>
    </row>
    <row r="16" spans="1:5" x14ac:dyDescent="0.25">
      <c r="A16" t="s">
        <v>23</v>
      </c>
      <c r="E16" s="2">
        <v>9.5000000000000001E-2</v>
      </c>
    </row>
    <row r="17" spans="1:5" x14ac:dyDescent="0.25">
      <c r="A17" t="s">
        <v>12</v>
      </c>
      <c r="E17" s="2">
        <v>0.1</v>
      </c>
    </row>
    <row r="18" spans="1:5" x14ac:dyDescent="0.25">
      <c r="A18" t="s">
        <v>21</v>
      </c>
      <c r="E18" s="2">
        <v>0.105</v>
      </c>
    </row>
    <row r="19" spans="1:5" x14ac:dyDescent="0.25">
      <c r="A19" t="s">
        <v>13</v>
      </c>
      <c r="E19" s="2">
        <v>0.11</v>
      </c>
    </row>
    <row r="20" spans="1:5" x14ac:dyDescent="0.25">
      <c r="A20" t="s">
        <v>22</v>
      </c>
      <c r="E20" s="2">
        <v>0.115</v>
      </c>
    </row>
    <row r="21" spans="1:5" x14ac:dyDescent="0.25">
      <c r="A21" t="s">
        <v>14</v>
      </c>
      <c r="E21" s="2">
        <v>0.12</v>
      </c>
    </row>
    <row r="24" spans="1:5" x14ac:dyDescent="0.25">
      <c r="A24" t="s">
        <v>32</v>
      </c>
      <c r="E24" s="7">
        <v>0</v>
      </c>
    </row>
    <row r="25" spans="1:5" x14ac:dyDescent="0.25">
      <c r="E25" s="8">
        <v>10000</v>
      </c>
    </row>
    <row r="26" spans="1:5" x14ac:dyDescent="0.25">
      <c r="E26" s="8">
        <v>20000</v>
      </c>
    </row>
    <row r="27" spans="1:5" x14ac:dyDescent="0.25">
      <c r="E27" s="8">
        <v>30000</v>
      </c>
    </row>
    <row r="28" spans="1:5" x14ac:dyDescent="0.25">
      <c r="E28" s="8">
        <v>40000</v>
      </c>
    </row>
    <row r="29" spans="1:5" x14ac:dyDescent="0.25">
      <c r="E29" s="8">
        <v>50000</v>
      </c>
    </row>
    <row r="30" spans="1:5" x14ac:dyDescent="0.25">
      <c r="E30" s="8">
        <v>60000</v>
      </c>
    </row>
    <row r="31" spans="1:5" x14ac:dyDescent="0.25">
      <c r="E31" s="8">
        <v>70000</v>
      </c>
    </row>
    <row r="32" spans="1:5" x14ac:dyDescent="0.25">
      <c r="E32" s="8">
        <v>80000</v>
      </c>
    </row>
    <row r="33" spans="1:6" x14ac:dyDescent="0.25">
      <c r="E33" s="8">
        <v>90000</v>
      </c>
    </row>
    <row r="34" spans="1:6" x14ac:dyDescent="0.25">
      <c r="E34" s="8">
        <v>100000</v>
      </c>
    </row>
    <row r="35" spans="1:6" x14ac:dyDescent="0.25">
      <c r="E35" s="8" t="s">
        <v>0</v>
      </c>
    </row>
    <row r="36" spans="1:6" x14ac:dyDescent="0.25">
      <c r="E36" s="8"/>
    </row>
    <row r="37" spans="1:6" x14ac:dyDescent="0.25">
      <c r="A37" t="s">
        <v>37</v>
      </c>
      <c r="E37" s="13">
        <v>9</v>
      </c>
    </row>
    <row r="38" spans="1:6" x14ac:dyDescent="0.25">
      <c r="E38" s="13">
        <v>12</v>
      </c>
      <c r="F38" t="s">
        <v>0</v>
      </c>
    </row>
    <row r="39" spans="1:6" x14ac:dyDescent="0.25">
      <c r="E39" s="13"/>
    </row>
    <row r="40" spans="1:6" x14ac:dyDescent="0.25">
      <c r="E40" s="13"/>
    </row>
    <row r="41" spans="1:6" x14ac:dyDescent="0.25">
      <c r="E41" s="13"/>
    </row>
    <row r="42" spans="1:6" x14ac:dyDescent="0.25">
      <c r="E42" s="8"/>
    </row>
    <row r="43" spans="1:6" x14ac:dyDescent="0.25">
      <c r="E43" s="8"/>
    </row>
    <row r="44" spans="1:6" x14ac:dyDescent="0.25">
      <c r="E44" s="8"/>
    </row>
    <row r="45" spans="1:6" x14ac:dyDescent="0.25">
      <c r="E45" s="8"/>
    </row>
    <row r="46" spans="1:6" x14ac:dyDescent="0.25">
      <c r="E46" s="8"/>
    </row>
    <row r="47" spans="1:6" x14ac:dyDescent="0.25">
      <c r="E47" s="8"/>
    </row>
    <row r="48" spans="1:6" x14ac:dyDescent="0.25">
      <c r="E48" s="8"/>
    </row>
    <row r="49" spans="5:5" x14ac:dyDescent="0.25">
      <c r="E49" s="8"/>
    </row>
    <row r="50" spans="5:5" x14ac:dyDescent="0.25">
      <c r="E50" s="8"/>
    </row>
    <row r="51" spans="5:5" x14ac:dyDescent="0.25">
      <c r="E51" s="8"/>
    </row>
    <row r="52" spans="5:5" x14ac:dyDescent="0.25">
      <c r="E52" s="8"/>
    </row>
    <row r="53" spans="5:5" x14ac:dyDescent="0.25">
      <c r="E53" s="8"/>
    </row>
    <row r="54" spans="5:5" x14ac:dyDescent="0.25">
      <c r="E54" s="8"/>
    </row>
    <row r="55" spans="5:5" x14ac:dyDescent="0.25">
      <c r="E55" s="8"/>
    </row>
    <row r="56" spans="5:5" x14ac:dyDescent="0.25">
      <c r="E56" s="8"/>
    </row>
    <row r="57" spans="5:5" x14ac:dyDescent="0.25">
      <c r="E57" s="8"/>
    </row>
    <row r="58" spans="5:5" x14ac:dyDescent="0.25">
      <c r="E58" s="8"/>
    </row>
    <row r="59" spans="5:5" x14ac:dyDescent="0.25">
      <c r="E59" s="8"/>
    </row>
    <row r="60" spans="5:5" x14ac:dyDescent="0.25">
      <c r="E60" s="8"/>
    </row>
    <row r="61" spans="5:5" x14ac:dyDescent="0.25">
      <c r="E6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Interest Rate Calc Marketplace</vt:lpstr>
      <vt:lpstr>Data Tab DO NOT TOUCH</vt:lpstr>
      <vt:lpstr>'Interest Rate Calc Marketplace'!Print_Area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Pigott</dc:creator>
  <cp:lastModifiedBy>Todd Pigott</cp:lastModifiedBy>
  <dcterms:created xsi:type="dcterms:W3CDTF">2025-03-22T18:29:42Z</dcterms:created>
  <dcterms:modified xsi:type="dcterms:W3CDTF">2026-03-23T20:34:57Z</dcterms:modified>
</cp:coreProperties>
</file>