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0" documentId="13_ncr:1_{FB236D79-FF1C-47D0-BF19-FD1CD67CA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'Loan calculator'!$A$1:$H$372</definedName>
    <definedName name="Header_Row">ROW('Loan calculator'!$13:$13)</definedName>
    <definedName name="Header_Row_Back">ROW('Loan calculator'!$13:$13)</definedName>
    <definedName name="Interest">-IPMT(Interest_Rate/12,Payment_Number,Number_of_Payments,Loan_Amount)</definedName>
    <definedName name="Interest_Rate">'Loan calculator'!$D$4</definedName>
    <definedName name="Last_Row">IF(Values_Entered,Header_Row+Number_of_Payments,Header_Row)</definedName>
    <definedName name="Loan_Amount">'Loan calculator'!$D$3</definedName>
    <definedName name="Loan_Not_Paid">IF(Payment_Number&lt;=Number_of_Payments,1,0)</definedName>
    <definedName name="Loan_Start">'Loan calculator'!$D$6</definedName>
    <definedName name="Loan_Years">'Loan calculator'!$D$5</definedName>
    <definedName name="Monthly_Payment">-PMT(Interest_Rate/12,Number_of_Payments,Loan_Amount)</definedName>
    <definedName name="Number_of_Payments">'Loan calculator'!$D$9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calculator'!$13:$13</definedName>
    <definedName name="RowTitleRegion1..E6">'Loan calculator'!$B$3</definedName>
    <definedName name="RowTitleRegion2..E11">'Loan calculator'!$B$8</definedName>
    <definedName name="Total_Cost">'Loan calculator'!$D$11</definedName>
    <definedName name="Total_Interest">'Loan calculator'!$D$10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9" i="1" l="1"/>
  <c r="B76" i="1" l="1"/>
  <c r="C76" i="1"/>
  <c r="D76" i="1"/>
  <c r="E76" i="1"/>
  <c r="F76" i="1"/>
  <c r="G76" i="1"/>
  <c r="H76" i="1"/>
  <c r="D75" i="1"/>
  <c r="E75" i="1"/>
  <c r="F75" i="1"/>
  <c r="C75" i="1"/>
  <c r="G75" i="1"/>
  <c r="B75" i="1"/>
  <c r="H75" i="1"/>
  <c r="B74" i="1"/>
  <c r="E74" i="1"/>
  <c r="F74" i="1"/>
  <c r="G74" i="1"/>
  <c r="C74" i="1"/>
  <c r="H74" i="1"/>
  <c r="D74" i="1"/>
  <c r="B66" i="1"/>
  <c r="F66" i="1"/>
  <c r="H66" i="1"/>
  <c r="E66" i="1"/>
  <c r="C66" i="1"/>
  <c r="G66" i="1"/>
  <c r="D66" i="1"/>
  <c r="B67" i="1"/>
  <c r="F67" i="1"/>
  <c r="H67" i="1"/>
  <c r="E67" i="1"/>
  <c r="C67" i="1"/>
  <c r="G67" i="1"/>
  <c r="D67" i="1"/>
  <c r="D8" i="1"/>
  <c r="D11" i="1"/>
  <c r="D10" i="1" s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9" i="1"/>
  <c r="H73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70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34" i="1"/>
  <c r="H50" i="1"/>
  <c r="H68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361" i="1"/>
  <c r="H365" i="1"/>
  <c r="H369" i="1"/>
  <c r="H373" i="1"/>
  <c r="H22" i="1"/>
  <c r="H38" i="1"/>
  <c r="H54" i="1"/>
  <c r="H72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358" i="1"/>
  <c r="H362" i="1"/>
  <c r="H366" i="1"/>
  <c r="H370" i="1"/>
  <c r="H374" i="1"/>
  <c r="H375" i="1"/>
  <c r="H46" i="1"/>
  <c r="H81" i="1"/>
  <c r="H113" i="1"/>
  <c r="H145" i="1"/>
  <c r="H177" i="1"/>
  <c r="H209" i="1"/>
  <c r="H241" i="1"/>
  <c r="H273" i="1"/>
  <c r="H305" i="1"/>
  <c r="H337" i="1"/>
  <c r="H360" i="1"/>
  <c r="H368" i="1"/>
  <c r="H376" i="1"/>
  <c r="H26" i="1"/>
  <c r="H42" i="1"/>
  <c r="H58" i="1"/>
  <c r="H77" i="1"/>
  <c r="H93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317" i="1"/>
  <c r="H333" i="1"/>
  <c r="H349" i="1"/>
  <c r="H359" i="1"/>
  <c r="H363" i="1"/>
  <c r="H367" i="1"/>
  <c r="H371" i="1"/>
  <c r="H30" i="1"/>
  <c r="H62" i="1"/>
  <c r="H97" i="1"/>
  <c r="H129" i="1"/>
  <c r="H161" i="1"/>
  <c r="H193" i="1"/>
  <c r="H225" i="1"/>
  <c r="H257" i="1"/>
  <c r="H289" i="1"/>
  <c r="H321" i="1"/>
  <c r="H353" i="1"/>
  <c r="H364" i="1"/>
  <c r="H372" i="1"/>
  <c r="H14" i="1"/>
  <c r="G14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9" i="1"/>
  <c r="G73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70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34" i="1"/>
  <c r="G50" i="1"/>
  <c r="G68" i="1"/>
  <c r="G85" i="1"/>
  <c r="G101" i="1"/>
  <c r="G117" i="1"/>
  <c r="G133" i="1"/>
  <c r="G149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7" i="1"/>
  <c r="G361" i="1"/>
  <c r="G365" i="1"/>
  <c r="G369" i="1"/>
  <c r="G373" i="1"/>
  <c r="G363" i="1"/>
  <c r="G375" i="1"/>
  <c r="G62" i="1"/>
  <c r="G129" i="1"/>
  <c r="G177" i="1"/>
  <c r="G225" i="1"/>
  <c r="G273" i="1"/>
  <c r="G337" i="1"/>
  <c r="G364" i="1"/>
  <c r="G376" i="1"/>
  <c r="G22" i="1"/>
  <c r="G38" i="1"/>
  <c r="G54" i="1"/>
  <c r="G72" i="1"/>
  <c r="G89" i="1"/>
  <c r="G105" i="1"/>
  <c r="G121" i="1"/>
  <c r="G137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58" i="1"/>
  <c r="G362" i="1"/>
  <c r="G366" i="1"/>
  <c r="G370" i="1"/>
  <c r="G374" i="1"/>
  <c r="G371" i="1"/>
  <c r="G46" i="1"/>
  <c r="G113" i="1"/>
  <c r="G161" i="1"/>
  <c r="G209" i="1"/>
  <c r="G257" i="1"/>
  <c r="G305" i="1"/>
  <c r="G353" i="1"/>
  <c r="G368" i="1"/>
  <c r="G26" i="1"/>
  <c r="G42" i="1"/>
  <c r="G58" i="1"/>
  <c r="G77" i="1"/>
  <c r="G93" i="1"/>
  <c r="G109" i="1"/>
  <c r="G125" i="1"/>
  <c r="G141" i="1"/>
  <c r="G157" i="1"/>
  <c r="G173" i="1"/>
  <c r="G189" i="1"/>
  <c r="G205" i="1"/>
  <c r="G221" i="1"/>
  <c r="G237" i="1"/>
  <c r="G253" i="1"/>
  <c r="G269" i="1"/>
  <c r="G285" i="1"/>
  <c r="G301" i="1"/>
  <c r="G317" i="1"/>
  <c r="G333" i="1"/>
  <c r="G349" i="1"/>
  <c r="G359" i="1"/>
  <c r="G367" i="1"/>
  <c r="G30" i="1"/>
  <c r="G81" i="1"/>
  <c r="G97" i="1"/>
  <c r="G145" i="1"/>
  <c r="G193" i="1"/>
  <c r="G241" i="1"/>
  <c r="G289" i="1"/>
  <c r="G321" i="1"/>
  <c r="G360" i="1"/>
  <c r="G37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9" i="1"/>
  <c r="F73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70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34" i="1"/>
  <c r="F50" i="1"/>
  <c r="F68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7" i="1"/>
  <c r="F361" i="1"/>
  <c r="F365" i="1"/>
  <c r="F369" i="1"/>
  <c r="F373" i="1"/>
  <c r="F363" i="1"/>
  <c r="F375" i="1"/>
  <c r="F62" i="1"/>
  <c r="F113" i="1"/>
  <c r="F161" i="1"/>
  <c r="F209" i="1"/>
  <c r="F257" i="1"/>
  <c r="F305" i="1"/>
  <c r="F353" i="1"/>
  <c r="F368" i="1"/>
  <c r="F22" i="1"/>
  <c r="F38" i="1"/>
  <c r="F54" i="1"/>
  <c r="F72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F329" i="1"/>
  <c r="F345" i="1"/>
  <c r="F358" i="1"/>
  <c r="F362" i="1"/>
  <c r="F366" i="1"/>
  <c r="F370" i="1"/>
  <c r="F374" i="1"/>
  <c r="F371" i="1"/>
  <c r="F46" i="1"/>
  <c r="F129" i="1"/>
  <c r="F177" i="1"/>
  <c r="F225" i="1"/>
  <c r="F273" i="1"/>
  <c r="F321" i="1"/>
  <c r="F360" i="1"/>
  <c r="F372" i="1"/>
  <c r="F26" i="1"/>
  <c r="F42" i="1"/>
  <c r="F58" i="1"/>
  <c r="F77" i="1"/>
  <c r="F93" i="1"/>
  <c r="F109" i="1"/>
  <c r="F125" i="1"/>
  <c r="F141" i="1"/>
  <c r="F157" i="1"/>
  <c r="F173" i="1"/>
  <c r="F189" i="1"/>
  <c r="F205" i="1"/>
  <c r="F221" i="1"/>
  <c r="F237" i="1"/>
  <c r="F253" i="1"/>
  <c r="F269" i="1"/>
  <c r="F285" i="1"/>
  <c r="F301" i="1"/>
  <c r="F317" i="1"/>
  <c r="F333" i="1"/>
  <c r="F349" i="1"/>
  <c r="F359" i="1"/>
  <c r="F367" i="1"/>
  <c r="F30" i="1"/>
  <c r="F81" i="1"/>
  <c r="F97" i="1"/>
  <c r="F145" i="1"/>
  <c r="F193" i="1"/>
  <c r="F241" i="1"/>
  <c r="F289" i="1"/>
  <c r="F337" i="1"/>
  <c r="F364" i="1"/>
  <c r="F376" i="1"/>
  <c r="F14" i="1"/>
  <c r="E14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9" i="1"/>
  <c r="E73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70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7" i="1"/>
  <c r="E25" i="1"/>
  <c r="E33" i="1"/>
  <c r="E41" i="1"/>
  <c r="E49" i="1"/>
  <c r="E57" i="1"/>
  <c r="E65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4" i="1"/>
  <c r="E252" i="1"/>
  <c r="E260" i="1"/>
  <c r="E268" i="1"/>
  <c r="E276" i="1"/>
  <c r="E284" i="1"/>
  <c r="E292" i="1"/>
  <c r="E300" i="1"/>
  <c r="E308" i="1"/>
  <c r="E316" i="1"/>
  <c r="E324" i="1"/>
  <c r="E332" i="1"/>
  <c r="E340" i="1"/>
  <c r="E348" i="1"/>
  <c r="E356" i="1"/>
  <c r="E360" i="1"/>
  <c r="E364" i="1"/>
  <c r="E368" i="1"/>
  <c r="E372" i="1"/>
  <c r="E376" i="1"/>
  <c r="E349" i="1"/>
  <c r="E365" i="1"/>
  <c r="E369" i="1"/>
  <c r="E21" i="1"/>
  <c r="E71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12" i="1"/>
  <c r="E328" i="1"/>
  <c r="E344" i="1"/>
  <c r="E362" i="1"/>
  <c r="E370" i="1"/>
  <c r="E22" i="1"/>
  <c r="E30" i="1"/>
  <c r="E38" i="1"/>
  <c r="E46" i="1"/>
  <c r="E54" i="1"/>
  <c r="E62" i="1"/>
  <c r="E81" i="1"/>
  <c r="E89" i="1"/>
  <c r="E97" i="1"/>
  <c r="E113" i="1"/>
  <c r="E129" i="1"/>
  <c r="E145" i="1"/>
  <c r="E169" i="1"/>
  <c r="E185" i="1"/>
  <c r="E18" i="1"/>
  <c r="E26" i="1"/>
  <c r="E34" i="1"/>
  <c r="E42" i="1"/>
  <c r="E50" i="1"/>
  <c r="E58" i="1"/>
  <c r="E68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357" i="1"/>
  <c r="E361" i="1"/>
  <c r="E373" i="1"/>
  <c r="E29" i="1"/>
  <c r="E37" i="1"/>
  <c r="E45" i="1"/>
  <c r="E53" i="1"/>
  <c r="E61" i="1"/>
  <c r="E80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04" i="1"/>
  <c r="E320" i="1"/>
  <c r="E336" i="1"/>
  <c r="E352" i="1"/>
  <c r="E358" i="1"/>
  <c r="E366" i="1"/>
  <c r="E374" i="1"/>
  <c r="E72" i="1"/>
  <c r="E105" i="1"/>
  <c r="E121" i="1"/>
  <c r="E137" i="1"/>
  <c r="E153" i="1"/>
  <c r="E161" i="1"/>
  <c r="E177" i="1"/>
  <c r="E193" i="1"/>
  <c r="E201" i="1"/>
  <c r="E233" i="1"/>
  <c r="E265" i="1"/>
  <c r="E297" i="1"/>
  <c r="E329" i="1"/>
  <c r="E359" i="1"/>
  <c r="E375" i="1"/>
  <c r="E217" i="1"/>
  <c r="E281" i="1"/>
  <c r="E345" i="1"/>
  <c r="E225" i="1"/>
  <c r="E289" i="1"/>
  <c r="E371" i="1"/>
  <c r="E209" i="1"/>
  <c r="E241" i="1"/>
  <c r="E273" i="1"/>
  <c r="E305" i="1"/>
  <c r="E337" i="1"/>
  <c r="E363" i="1"/>
  <c r="E249" i="1"/>
  <c r="E313" i="1"/>
  <c r="E367" i="1"/>
  <c r="E257" i="1"/>
  <c r="E321" i="1"/>
  <c r="E353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9" i="1"/>
  <c r="D73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70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34" i="1"/>
  <c r="D50" i="1"/>
  <c r="D68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57" i="1"/>
  <c r="D361" i="1"/>
  <c r="D365" i="1"/>
  <c r="D369" i="1"/>
  <c r="D373" i="1"/>
  <c r="D22" i="1"/>
  <c r="D38" i="1"/>
  <c r="D54" i="1"/>
  <c r="D72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5" i="1"/>
  <c r="D358" i="1"/>
  <c r="D362" i="1"/>
  <c r="D366" i="1"/>
  <c r="D370" i="1"/>
  <c r="D374" i="1"/>
  <c r="D375" i="1"/>
  <c r="D46" i="1"/>
  <c r="D81" i="1"/>
  <c r="D113" i="1"/>
  <c r="D145" i="1"/>
  <c r="D177" i="1"/>
  <c r="D209" i="1"/>
  <c r="D241" i="1"/>
  <c r="D273" i="1"/>
  <c r="D305" i="1"/>
  <c r="D337" i="1"/>
  <c r="D360" i="1"/>
  <c r="D368" i="1"/>
  <c r="D376" i="1"/>
  <c r="D26" i="1"/>
  <c r="D42" i="1"/>
  <c r="D58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9" i="1"/>
  <c r="D359" i="1"/>
  <c r="D363" i="1"/>
  <c r="D367" i="1"/>
  <c r="D371" i="1"/>
  <c r="D30" i="1"/>
  <c r="D62" i="1"/>
  <c r="D97" i="1"/>
  <c r="D129" i="1"/>
  <c r="D161" i="1"/>
  <c r="D193" i="1"/>
  <c r="D225" i="1"/>
  <c r="D257" i="1"/>
  <c r="D289" i="1"/>
  <c r="D321" i="1"/>
  <c r="D353" i="1"/>
  <c r="D364" i="1"/>
  <c r="D372" i="1"/>
  <c r="D14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9" i="1"/>
  <c r="C73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70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18" i="1"/>
  <c r="C34" i="1"/>
  <c r="C50" i="1"/>
  <c r="C68" i="1"/>
  <c r="C85" i="1"/>
  <c r="C101" i="1"/>
  <c r="C117" i="1"/>
  <c r="C133" i="1"/>
  <c r="C149" i="1"/>
  <c r="C165" i="1"/>
  <c r="C181" i="1"/>
  <c r="C197" i="1"/>
  <c r="C213" i="1"/>
  <c r="C229" i="1"/>
  <c r="C245" i="1"/>
  <c r="C261" i="1"/>
  <c r="C277" i="1"/>
  <c r="C293" i="1"/>
  <c r="C304" i="1"/>
  <c r="C312" i="1"/>
  <c r="C320" i="1"/>
  <c r="C328" i="1"/>
  <c r="C336" i="1"/>
  <c r="C344" i="1"/>
  <c r="C349" i="1"/>
  <c r="C354" i="1"/>
  <c r="C359" i="1"/>
  <c r="C363" i="1"/>
  <c r="C367" i="1"/>
  <c r="C371" i="1"/>
  <c r="C375" i="1"/>
  <c r="C225" i="1"/>
  <c r="C273" i="1"/>
  <c r="C309" i="1"/>
  <c r="C333" i="1"/>
  <c r="C353" i="1"/>
  <c r="C366" i="1"/>
  <c r="C22" i="1"/>
  <c r="C38" i="1"/>
  <c r="C54" i="1"/>
  <c r="C72" i="1"/>
  <c r="C89" i="1"/>
  <c r="C105" i="1"/>
  <c r="C121" i="1"/>
  <c r="C137" i="1"/>
  <c r="C153" i="1"/>
  <c r="C169" i="1"/>
  <c r="C185" i="1"/>
  <c r="C201" i="1"/>
  <c r="C217" i="1"/>
  <c r="C233" i="1"/>
  <c r="C249" i="1"/>
  <c r="C265" i="1"/>
  <c r="C281" i="1"/>
  <c r="C297" i="1"/>
  <c r="C305" i="1"/>
  <c r="C313" i="1"/>
  <c r="C321" i="1"/>
  <c r="C329" i="1"/>
  <c r="C337" i="1"/>
  <c r="C345" i="1"/>
  <c r="C350" i="1"/>
  <c r="C356" i="1"/>
  <c r="C360" i="1"/>
  <c r="C364" i="1"/>
  <c r="C368" i="1"/>
  <c r="C372" i="1"/>
  <c r="C376" i="1"/>
  <c r="C369" i="1"/>
  <c r="C30" i="1"/>
  <c r="C81" i="1"/>
  <c r="C97" i="1"/>
  <c r="C129" i="1"/>
  <c r="C161" i="1"/>
  <c r="C193" i="1"/>
  <c r="C241" i="1"/>
  <c r="C289" i="1"/>
  <c r="C317" i="1"/>
  <c r="C341" i="1"/>
  <c r="C358" i="1"/>
  <c r="C370" i="1"/>
  <c r="C26" i="1"/>
  <c r="C42" i="1"/>
  <c r="C58" i="1"/>
  <c r="C77" i="1"/>
  <c r="C93" i="1"/>
  <c r="C109" i="1"/>
  <c r="C125" i="1"/>
  <c r="C141" i="1"/>
  <c r="C157" i="1"/>
  <c r="C173" i="1"/>
  <c r="C189" i="1"/>
  <c r="C205" i="1"/>
  <c r="C221" i="1"/>
  <c r="C237" i="1"/>
  <c r="C253" i="1"/>
  <c r="C269" i="1"/>
  <c r="C285" i="1"/>
  <c r="C300" i="1"/>
  <c r="C308" i="1"/>
  <c r="C316" i="1"/>
  <c r="C324" i="1"/>
  <c r="C332" i="1"/>
  <c r="C340" i="1"/>
  <c r="C346" i="1"/>
  <c r="C352" i="1"/>
  <c r="C357" i="1"/>
  <c r="C361" i="1"/>
  <c r="C365" i="1"/>
  <c r="C373" i="1"/>
  <c r="C46" i="1"/>
  <c r="C62" i="1"/>
  <c r="C113" i="1"/>
  <c r="C145" i="1"/>
  <c r="C177" i="1"/>
  <c r="C209" i="1"/>
  <c r="C257" i="1"/>
  <c r="C301" i="1"/>
  <c r="C325" i="1"/>
  <c r="C348" i="1"/>
  <c r="C362" i="1"/>
  <c r="C374" i="1"/>
  <c r="C14" i="1"/>
  <c r="B14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9" i="1"/>
  <c r="B73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70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355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34" i="1"/>
  <c r="B50" i="1"/>
  <c r="B68" i="1"/>
  <c r="B85" i="1"/>
  <c r="B101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41" i="1"/>
  <c r="B365" i="1"/>
  <c r="B22" i="1"/>
  <c r="B38" i="1"/>
  <c r="B54" i="1"/>
  <c r="B72" i="1"/>
  <c r="B8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B358" i="1"/>
  <c r="B362" i="1"/>
  <c r="B366" i="1"/>
  <c r="B370" i="1"/>
  <c r="B374" i="1"/>
  <c r="B367" i="1"/>
  <c r="B375" i="1"/>
  <c r="B46" i="1"/>
  <c r="B97" i="1"/>
  <c r="B129" i="1"/>
  <c r="B161" i="1"/>
  <c r="B209" i="1"/>
  <c r="B241" i="1"/>
  <c r="B273" i="1"/>
  <c r="B305" i="1"/>
  <c r="B321" i="1"/>
  <c r="B353" i="1"/>
  <c r="B364" i="1"/>
  <c r="B372" i="1"/>
  <c r="B309" i="1"/>
  <c r="B357" i="1"/>
  <c r="B369" i="1"/>
  <c r="B26" i="1"/>
  <c r="B42" i="1"/>
  <c r="B58" i="1"/>
  <c r="B77" i="1"/>
  <c r="B93" i="1"/>
  <c r="B109" i="1"/>
  <c r="B125" i="1"/>
  <c r="B141" i="1"/>
  <c r="B157" i="1"/>
  <c r="B173" i="1"/>
  <c r="B189" i="1"/>
  <c r="B205" i="1"/>
  <c r="B221" i="1"/>
  <c r="B237" i="1"/>
  <c r="B253" i="1"/>
  <c r="B269" i="1"/>
  <c r="B285" i="1"/>
  <c r="B301" i="1"/>
  <c r="B317" i="1"/>
  <c r="B333" i="1"/>
  <c r="B349" i="1"/>
  <c r="B359" i="1"/>
  <c r="B363" i="1"/>
  <c r="B371" i="1"/>
  <c r="B30" i="1"/>
  <c r="B62" i="1"/>
  <c r="B81" i="1"/>
  <c r="B113" i="1"/>
  <c r="B145" i="1"/>
  <c r="B177" i="1"/>
  <c r="B193" i="1"/>
  <c r="B225" i="1"/>
  <c r="B257" i="1"/>
  <c r="B289" i="1"/>
  <c r="B337" i="1"/>
  <c r="B360" i="1"/>
  <c r="B368" i="1"/>
  <c r="B376" i="1"/>
  <c r="B325" i="1"/>
  <c r="B361" i="1"/>
  <c r="B373" i="1"/>
</calcChain>
</file>

<file path=xl/sharedStrings.xml><?xml version="1.0" encoding="utf-8"?>
<sst xmlns="http://schemas.openxmlformats.org/spreadsheetml/2006/main" count="16" uniqueCount="16">
  <si>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</si>
  <si>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</si>
  <si>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</si>
  <si>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</si>
  <si>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</si>
  <si>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</si>
  <si>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</si>
  <si>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</si>
  <si>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</si>
  <si>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</si>
  <si>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</si>
  <si>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</si>
  <si>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Payment date</t>
  </si>
  <si>
    <t>Beginning balance</t>
  </si>
  <si>
    <t>Ending balance</t>
  </si>
  <si>
    <t xml:space="preserve"> Loan Amortization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</si>
</sst>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1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sz val="13"/>
      <color theme="1"/>
      <name val="Trebuchet MS"/>
      <family val="2"/>
      <scheme val="minor"/>
    </font>
    <font>
      <sz val="11"/>
      <color rgb="FFC4AC1A"/>
      <name val="Trebuchet MS"/>
      <family val="2"/>
      <scheme val="minor"/>
    </font>
    <font>
      <b/>
      <sz val="32"/>
      <color rgb="FFC4AC1A"/>
      <name val="Trebuchet MS"/>
      <family val="2"/>
      <scheme val="major"/>
    </font>
    <font>
      <b/>
      <sz val="11"/>
      <color rgb="FFC4AC1A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ck">
        <color rgb="FFC4AC1A"/>
      </bottom>
      <diagonal/>
    </border>
    <border>
      <left/>
      <right style="thin">
        <color rgb="FFC4AC1A"/>
      </right>
      <top/>
      <bottom style="thin">
        <color rgb="FFC4AC1A"/>
      </bottom>
      <diagonal/>
    </border>
    <border>
      <left style="thin">
        <color rgb="FFC4AC1A"/>
      </left>
      <right style="thin">
        <color rgb="FFC4AC1A"/>
      </right>
      <top/>
      <bottom style="thin">
        <color rgb="FFC4AC1A"/>
      </bottom>
      <diagonal/>
    </border>
    <border>
      <left style="thin">
        <color rgb="FFC4AC1A"/>
      </left>
      <right/>
      <top/>
      <bottom style="thin">
        <color rgb="FFC4AC1A"/>
      </bottom>
      <diagonal/>
    </border>
    <border>
      <left/>
      <right style="thin">
        <color rgb="FFC4AC1A"/>
      </right>
      <top style="thin">
        <color rgb="FFC4AC1A"/>
      </top>
      <bottom style="thin">
        <color rgb="FFC4AC1A"/>
      </bottom>
      <diagonal/>
    </border>
    <border>
      <left style="thin">
        <color rgb="FFC4AC1A"/>
      </left>
      <right style="thin">
        <color rgb="FFC4AC1A"/>
      </right>
      <top style="thin">
        <color rgb="FFC4AC1A"/>
      </top>
      <bottom style="thin">
        <color rgb="FFC4AC1A"/>
      </bottom>
      <diagonal/>
    </border>
    <border>
      <left style="thin">
        <color rgb="FFC4AC1A"/>
      </left>
      <right/>
      <top style="thin">
        <color rgb="FFC4AC1A"/>
      </top>
      <bottom style="thin">
        <color rgb="FFC4AC1A"/>
      </bottom>
      <diagonal/>
    </border>
    <border>
      <left/>
      <right style="thin">
        <color rgb="FFC4AC1A"/>
      </right>
      <top style="thin">
        <color rgb="FFC4AC1A"/>
      </top>
      <bottom/>
      <diagonal/>
    </border>
    <border>
      <left style="thin">
        <color rgb="FFC4AC1A"/>
      </left>
      <right style="thin">
        <color rgb="FFC4AC1A"/>
      </right>
      <top style="thin">
        <color rgb="FFC4AC1A"/>
      </top>
      <bottom/>
      <diagonal/>
    </border>
    <border>
      <left style="thin">
        <color rgb="FFC4AC1A"/>
      </left>
      <right/>
      <top style="thin">
        <color rgb="FFC4AC1A"/>
      </top>
      <bottom/>
      <diagonal/>
    </border>
  </borders>
  <cellStyleXfs count="12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  <xf numFmtId="1" fontId="1" fillId="0" borderId="4" applyFont="0" applyFill="0">
      <alignment horizontal="left" vertical="center" indent="1"/>
    </xf>
  </cellStyleXfs>
  <cellXfs count="49">
    <xf numFmtId="0" fontId="0" fillId="0" borderId="0" xfId="0">
      <alignment horizontal="right"/>
    </xf>
    <xf numFmtId="0" fontId="0" fillId="0" borderId="0" xfId="0" applyAlignment="1">
      <alignment horizontal="left" vertical="center" indent="1"/>
    </xf>
    <xf numFmtId="1" fontId="0" fillId="0" borderId="0" xfId="2" applyFont="1" applyAlignment="1">
      <alignment horizontal="left" vertical="center" indent="1"/>
    </xf>
    <xf numFmtId="44" fontId="0" fillId="0" borderId="0" xfId="1" applyFont="1" applyFill="1" applyBorder="1" applyAlignment="1">
      <alignment horizontal="left" vertical="center" indent="1"/>
    </xf>
    <xf numFmtId="14" fontId="0" fillId="0" borderId="0" xfId="9" applyFont="1" applyAlignment="1">
      <alignment horizontal="left" vertical="center" indent="1"/>
    </xf>
    <xf numFmtId="44" fontId="0" fillId="0" borderId="0" xfId="1" applyFont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5" fillId="0" borderId="0" xfId="4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1" applyFont="1" applyFill="1" applyBorder="1" applyAlignment="1">
      <alignment horizontal="right" vertical="center" indent="1"/>
    </xf>
    <xf numFmtId="1" fontId="0" fillId="0" borderId="0" xfId="2" applyFont="1" applyFill="1" applyBorder="1" applyAlignment="1">
      <alignment horizontal="right" vertical="center" indent="1"/>
    </xf>
    <xf numFmtId="1" fontId="0" fillId="0" borderId="0" xfId="2" applyFont="1" applyBorder="1" applyAlignment="1">
      <alignment horizontal="left" vertical="center" indent="1"/>
    </xf>
    <xf numFmtId="14" fontId="0" fillId="0" borderId="0" xfId="9" applyFont="1" applyBorder="1" applyAlignment="1">
      <alignment horizontal="left" vertical="center" indent="1"/>
    </xf>
    <xf numFmtId="44" fontId="0" fillId="0" borderId="0" xfId="1" applyFont="1" applyBorder="1" applyAlignment="1">
      <alignment horizontal="left" vertical="center" indent="1"/>
    </xf>
    <xf numFmtId="1" fontId="0" fillId="0" borderId="0" xfId="2" applyFont="1" applyFill="1" applyBorder="1" applyAlignment="1">
      <alignment horizontal="left" vertical="center" indent="1"/>
    </xf>
    <xf numFmtId="14" fontId="0" fillId="0" borderId="0" xfId="9" applyFont="1" applyFill="1" applyBorder="1" applyAlignment="1">
      <alignment horizontal="left" vertical="center" indent="1"/>
    </xf>
    <xf numFmtId="44" fontId="4" fillId="0" borderId="0" xfId="1" applyFont="1" applyFill="1" applyBorder="1" applyAlignment="1">
      <alignment horizontal="left" vertical="center" indent="1"/>
    </xf>
    <xf numFmtId="0" fontId="9" fillId="0" borderId="5" xfId="4" applyFont="1" applyFill="1" applyBorder="1" applyAlignment="1">
      <alignment horizontal="left" indent="1"/>
    </xf>
    <xf numFmtId="0" fontId="0" fillId="0" borderId="5" xfId="0" applyBorder="1" applyAlignment="1">
      <alignment horizontal="left" vertical="center" indent="1"/>
    </xf>
    <xf numFmtId="0" fontId="6" fillId="0" borderId="5" xfId="4" applyFont="1" applyFill="1" applyBorder="1" applyAlignment="1">
      <alignment horizontal="left" vertical="center" indent="1"/>
    </xf>
    <xf numFmtId="0" fontId="8" fillId="0" borderId="5" xfId="6" applyFont="1" applyFill="1" applyBorder="1" applyAlignment="1">
      <alignment horizontal="left" vertical="center" indent="1"/>
    </xf>
    <xf numFmtId="44" fontId="8" fillId="0" borderId="5" xfId="1" applyFont="1" applyFill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10" fillId="0" borderId="6" xfId="10" applyNumberFormat="1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horizontal="left" vertical="center" wrapText="1" indent="1"/>
    </xf>
    <xf numFmtId="0" fontId="10" fillId="0" borderId="7" xfId="10" applyNumberFormat="1" applyFont="1" applyFill="1" applyBorder="1" applyAlignment="1">
      <alignment horizontal="left" vertical="center" wrapText="1" indent="1"/>
    </xf>
    <xf numFmtId="0" fontId="10" fillId="0" borderId="8" xfId="10" applyNumberFormat="1" applyFont="1" applyFill="1" applyBorder="1" applyAlignment="1">
      <alignment horizontal="left" vertical="center" wrapText="1" indent="1"/>
    </xf>
    <xf numFmtId="1" fontId="0" fillId="0" borderId="9" xfId="2" applyFont="1" applyFill="1" applyBorder="1" applyAlignment="1">
      <alignment horizontal="left" vertical="center" indent="1"/>
    </xf>
    <xf numFmtId="14" fontId="0" fillId="0" borderId="10" xfId="9" applyFont="1" applyFill="1" applyBorder="1" applyAlignment="1">
      <alignment horizontal="left" vertical="center" indent="1"/>
    </xf>
    <xf numFmtId="44" fontId="0" fillId="0" borderId="10" xfId="1" applyFont="1" applyFill="1" applyBorder="1" applyAlignment="1">
      <alignment horizontal="left" vertical="center" indent="1"/>
    </xf>
    <xf numFmtId="44" fontId="10" fillId="3" borderId="11" xfId="1" applyFont="1" applyFill="1" applyBorder="1" applyAlignment="1">
      <alignment horizontal="left" vertical="center" indent="1"/>
    </xf>
    <xf numFmtId="1" fontId="0" fillId="0" borderId="12" xfId="2" applyFont="1" applyFill="1" applyBorder="1" applyAlignment="1">
      <alignment horizontal="left" vertical="center" indent="1"/>
    </xf>
    <xf numFmtId="14" fontId="0" fillId="0" borderId="13" xfId="9" applyFont="1" applyFill="1" applyBorder="1" applyAlignment="1">
      <alignment horizontal="left" vertical="center" indent="1"/>
    </xf>
    <xf numFmtId="44" fontId="0" fillId="0" borderId="13" xfId="1" applyFont="1" applyFill="1" applyBorder="1" applyAlignment="1">
      <alignment horizontal="left" vertical="center" indent="1"/>
    </xf>
    <xf numFmtId="44" fontId="10" fillId="3" borderId="14" xfId="1" applyFont="1" applyFill="1" applyBorder="1" applyAlignment="1">
      <alignment horizontal="left" vertical="center" indent="1"/>
    </xf>
    <xf numFmtId="44" fontId="0" fillId="0" borderId="10" xfId="1" applyFont="1" applyFill="1" applyBorder="1" applyAlignment="1">
      <alignment horizontal="right" vertical="center" indent="1"/>
    </xf>
    <xf numFmtId="10" fontId="0" fillId="0" borderId="10" xfId="3" applyFont="1" applyFill="1" applyBorder="1" applyAlignment="1">
      <alignment horizontal="right" vertical="center" indent="1"/>
    </xf>
    <xf numFmtId="1" fontId="0" fillId="0" borderId="10" xfId="2" applyFont="1" applyFill="1" applyBorder="1" applyAlignment="1">
      <alignment horizontal="right" vertical="center" indent="1"/>
    </xf>
    <xf numFmtId="14" fontId="0" fillId="0" borderId="10" xfId="9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6" applyFont="1" applyFill="1" applyAlignment="1">
      <alignment horizontal="left" vertical="center" indent="1"/>
    </xf>
    <xf numFmtId="0" fontId="0" fillId="0" borderId="0" xfId="6" applyFont="1" applyFill="1" applyBorder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0" xfId="6" applyFill="1" applyBorder="1" applyAlignment="1">
      <alignment horizontal="left" vertical="center" indent="1"/>
    </xf>
  </cellXfs>
  <cellStyles count="12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Style 1" xfId="11" xr:uid="{34324180-1D62-FF42-855A-4CFD2E312BB7}"/>
    <cellStyle name="Title" xfId="4" builtinId="15" customBuiltin="1"/>
  </cellStyles>
  <dxfs count="23">
    <dxf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C4AC1A"/>
        <name val="Trebuchet MS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/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/>
        <right style="thin">
          <color rgb="FFC4AC1A"/>
        </right>
        <top style="thin">
          <color rgb="FFC4AC1A"/>
        </top>
        <bottom style="thin">
          <color rgb="FFC4AC1A"/>
        </bottom>
        <vertical style="thin">
          <color rgb="FFC4AC1A"/>
        </vertical>
        <horizontal style="thin">
          <color rgb="FFC4AC1A"/>
        </horizontal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rgb="FFC4AC1A"/>
        </left>
        <right style="thin">
          <color rgb="FFC4AC1A"/>
        </right>
        <top/>
        <bottom/>
        <vertical style="thin">
          <color rgb="FFC4AC1A"/>
        </vertical>
        <horizontal style="thin">
          <color rgb="FFC4AC1A"/>
        </horizontal>
      </border>
    </dxf>
    <dxf>
      <border diagonalUp="0" diagonalDown="0">
        <left style="thin">
          <color rgb="FFC4AC1A"/>
        </left>
        <right style="thin">
          <color rgb="FFC4AC1A"/>
        </right>
        <top style="thick">
          <color rgb="FFC4AC1A"/>
        </top>
        <bottom style="thin">
          <color rgb="FFC4AC1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rgb="FFC4AC1A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rgb="FFC4AC1A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rgb="FFC4AC1A"/>
        </left>
        <right style="thin">
          <color rgb="FFC4AC1A"/>
        </right>
        <top/>
        <bottom/>
        <vertical style="thin">
          <color rgb="FFC4AC1A"/>
        </vertical>
        <horizontal style="thin">
          <color rgb="FFC4AC1A"/>
        </horizontal>
      </border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Light Table" pivot="0" count="4" xr9:uid="{66BF9543-75A8-AF48-B16D-EB5183BD6F32}">
      <tableStyleElement type="wholeTable" dxfId="22"/>
      <tableStyleElement type="headerRow" dxfId="21"/>
      <tableStyleElement type="lastColumn" dxfId="20"/>
      <tableStyleElement type="lastHeaderCell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C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123825</xdr:rowOff>
    </xdr:from>
    <xdr:to>
      <xdr:col>4</xdr:col>
      <xdr:colOff>1504950</xdr:colOff>
      <xdr:row>0</xdr:row>
      <xdr:rowOff>738463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A1A0E-D4B9-4B2A-BEFB-0FC236A0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4533900" cy="6146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3:H73" headerRowDxfId="18" dataDxfId="16" totalsRowDxfId="14" headerRowBorderDxfId="17" tableBorderDxfId="15" headerRowCellStyle="Heading 3" dataCellStyle="Currency">
  <autoFilter ref="B13:H7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totalsRowLabel="Total" dataDxfId="13" totalsRowDxfId="12" dataCellStyle="Comma">
      <calculatedColumnFormula>IFERROR(IF(Loan_Not_Paid*Values_Entered,Payment_Number,""), "")</calculatedColumnFormula>
    </tableColumn>
    <tableColumn id="2" xr3:uid="{00000000-0010-0000-0000-000002000000}" name="Payment date" dataDxfId="11" totalsRowDxfId="10" dataCellStyle="Date">
      <calculatedColumnFormula>IFERROR(IF(Loan_Not_Paid*Values_Entered,Payment_Date,""), "")</calculatedColumnFormula>
    </tableColumn>
    <tableColumn id="3" xr3:uid="{00000000-0010-0000-0000-000003000000}" name="Beginning balance" dataDxfId="9" totalsRowDxfId="8" dataCellStyle="Currency">
      <calculatedColumnFormula>IFERROR(IF(Loan_Not_Paid*Values_Entered,Beginning_Balance,""), "")</calculatedColumnFormula>
    </tableColumn>
    <tableColumn id="4" xr3:uid="{00000000-0010-0000-0000-000004000000}" name="Payment" dataDxfId="7" totalsRowDxfId="6" dataCellStyle="Currency">
      <calculatedColumnFormula>IFERROR(IF(Loan_Not_Paid*Values_Entered,Monthly_Payment,""), "")</calculatedColumnFormula>
    </tableColumn>
    <tableColumn id="5" xr3:uid="{00000000-0010-0000-0000-000005000000}" name="Principal" dataDxfId="5" totalsRowDxfId="4" dataCellStyle="Currency">
      <calculatedColumnFormula>IFERROR(IF(Loan_Not_Paid*Values_Entered,Principal,""), "")</calculatedColumnFormula>
    </tableColumn>
    <tableColumn id="6" xr3:uid="{00000000-0010-0000-0000-000006000000}" name="Interest" dataDxfId="3" totalsRowDxfId="2" dataCellStyle="Currency">
      <calculatedColumnFormula>IFERROR(IF(Loan_Not_Paid*Values_Entered,Interest,""), "")</calculatedColumnFormula>
    </tableColumn>
    <tableColumn id="7" xr3:uid="{00000000-0010-0000-0000-000007000000}" name="Ending balance" totalsRowFunction="count" dataDxfId="1" totalsRowDxfId="0" dataCellStyle="Currency">
      <calculatedColumnFormula>IFERROR(IF(Loan_Not_Paid*Values_Entered,Ending_Balance,""), "")</calculatedColumnFormula>
    </tableColumn>
  </tableColumns>
  <tableStyleInfo name="Light Table" showFirstColumn="0" showLastColumn="1" showRowStripes="0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N376"/>
  <sheetViews>
    <sheetView showGridLines="0" tabSelected="1" zoomScaleNormal="100" workbookViewId="0">
      <selection activeCell="G9" sqref="G9"/>
    </sheetView>
  </sheetViews>
  <sheetFormatPr defaultColWidth="8.75" defaultRowHeight="16.5" x14ac:dyDescent="0.3"/>
  <cols>
    <col min="1" max="1" width="2.625" customWidth="1"/>
    <col min="2" max="2" width="5.75" style="1" customWidth="1"/>
    <col min="3" max="3" width="17.75" style="1" customWidth="1"/>
    <col min="4" max="8" width="20.75" style="1" customWidth="1"/>
    <col min="9" max="9" width="2.625" customWidth="1"/>
  </cols>
  <sheetData>
    <row r="1" spans="2:14" ht="108" customHeight="1" thickBot="1" x14ac:dyDescent="0.7">
      <c r="B1" s="21" t="s">
        <v>15</v>
      </c>
      <c r="C1" s="22"/>
      <c r="D1" s="22"/>
      <c r="E1" s="22"/>
      <c r="F1" s="23"/>
      <c r="G1" s="23"/>
      <c r="H1" s="23"/>
      <c r="L1" s="43"/>
      <c r="M1" s="44"/>
      <c r="N1" s="44"/>
    </row>
    <row r="2" spans="2:14" ht="25.15" customHeight="1" thickTop="1" x14ac:dyDescent="0.3">
      <c r="B2" s="9"/>
      <c r="C2" s="10"/>
      <c r="D2" s="10"/>
      <c r="E2" s="10"/>
      <c r="F2" s="10"/>
      <c r="G2" s="10"/>
      <c r="H2" s="10"/>
    </row>
    <row r="3" spans="2:14" ht="19.899999999999999" customHeight="1" x14ac:dyDescent="0.3">
      <c r="B3" s="45" t="s">
        <v>4</v>
      </c>
      <c r="C3" s="46"/>
      <c r="D3" s="39">
        <v>100000</v>
      </c>
      <c r="E3" s="6"/>
      <c r="F3" s="13"/>
    </row>
    <row r="4" spans="2:14" ht="19.899999999999999" customHeight="1" x14ac:dyDescent="0.3">
      <c r="B4" s="47" t="s">
        <v>5</v>
      </c>
      <c r="C4" s="48"/>
      <c r="D4" s="40">
        <v>5.5E-2</v>
      </c>
      <c r="E4" s="6"/>
      <c r="F4" s="14"/>
    </row>
    <row r="5" spans="2:14" ht="19.899999999999999" customHeight="1" x14ac:dyDescent="0.3">
      <c r="B5" s="47" t="s">
        <v>6</v>
      </c>
      <c r="C5" s="48"/>
      <c r="D5" s="41">
        <v>30</v>
      </c>
      <c r="E5" s="6"/>
      <c r="F5" s="13"/>
    </row>
    <row r="6" spans="2:14" ht="19.899999999999999" customHeight="1" x14ac:dyDescent="0.3">
      <c r="B6" s="47" t="s">
        <v>7</v>
      </c>
      <c r="C6" s="48"/>
      <c r="D6" s="42">
        <f ca="1">TODAY()</f>
        <v>45904</v>
      </c>
      <c r="E6" s="6"/>
      <c r="F6" s="13"/>
    </row>
    <row r="7" spans="2:14" ht="19.899999999999999" customHeight="1" x14ac:dyDescent="0.3">
      <c r="B7" s="7"/>
      <c r="C7" s="7"/>
      <c r="D7" s="7"/>
      <c r="E7" s="8"/>
    </row>
    <row r="8" spans="2:14" ht="19.899999999999999" customHeight="1" x14ac:dyDescent="0.3">
      <c r="B8" s="47" t="s">
        <v>8</v>
      </c>
      <c r="C8" s="48"/>
      <c r="D8" s="39">
        <f ca="1">IFERROR(IF(Values_Entered,Monthly_Payment,""), "")</f>
        <v>567.78900134700291</v>
      </c>
    </row>
    <row r="9" spans="2:14" ht="19.899999999999999" customHeight="1" x14ac:dyDescent="0.3">
      <c r="B9" s="47" t="s">
        <v>9</v>
      </c>
      <c r="C9" s="48"/>
      <c r="D9" s="41">
        <f ca="1">IFERROR(IF(Values_Entered,Loan_Years*12,""), "")</f>
        <v>360</v>
      </c>
    </row>
    <row r="10" spans="2:14" ht="19.899999999999999" customHeight="1" x14ac:dyDescent="0.3">
      <c r="B10" s="47" t="s">
        <v>10</v>
      </c>
      <c r="C10" s="48"/>
      <c r="D10" s="39">
        <f ca="1">IFERROR(IF(Values_Entered,Total_Cost-Loan_Amount,""), "")</f>
        <v>104404.04048492105</v>
      </c>
    </row>
    <row r="11" spans="2:14" ht="19.899999999999999" customHeight="1" x14ac:dyDescent="0.3">
      <c r="B11" s="47" t="s">
        <v>11</v>
      </c>
      <c r="C11" s="48"/>
      <c r="D11" s="39">
        <f ca="1">IFERROR(IF(Values_Entered,Monthly_Payment*Number_of_Payments,""), "")</f>
        <v>204404.04048492105</v>
      </c>
    </row>
    <row r="12" spans="2:14" ht="25.15" customHeight="1" thickBot="1" x14ac:dyDescent="0.35">
      <c r="B12" s="24"/>
      <c r="C12" s="24"/>
      <c r="D12" s="24"/>
      <c r="E12" s="25"/>
      <c r="F12" s="26"/>
      <c r="G12" s="26"/>
      <c r="H12" s="26"/>
    </row>
    <row r="13" spans="2:14" s="11" customFormat="1" ht="45" customHeight="1" thickTop="1" x14ac:dyDescent="0.3">
      <c r="B13" s="27" t="s">
        <v>0</v>
      </c>
      <c r="C13" s="28" t="s">
        <v>12</v>
      </c>
      <c r="D13" s="29" t="s">
        <v>13</v>
      </c>
      <c r="E13" s="29" t="s">
        <v>3</v>
      </c>
      <c r="F13" s="29" t="s">
        <v>1</v>
      </c>
      <c r="G13" s="29" t="s">
        <v>2</v>
      </c>
      <c r="H13" s="30" t="s">
        <v>14</v>
      </c>
      <c r="K13" s="12"/>
    </row>
    <row r="14" spans="2:14" ht="28.15" customHeight="1" x14ac:dyDescent="0.3">
      <c r="B14" s="31">
        <f ca="1">IFERROR(IF(Loan_Not_Paid*Values_Entered,Payment_Number,""), "")</f>
        <v>1</v>
      </c>
      <c r="C14" s="32">
        <f ca="1">IFERROR(IF(Loan_Not_Paid*Values_Entered,Payment_Date,""), "")</f>
        <v>45934</v>
      </c>
      <c r="D14" s="33">
        <f ca="1">IFERROR(IF(Loan_Not_Paid*Values_Entered,Beginning_Balance,""), "")</f>
        <v>100000</v>
      </c>
      <c r="E14" s="33">
        <f ca="1">IFERROR(IF(Loan_Not_Paid*Values_Entered,Monthly_Payment,""), "")</f>
        <v>567.78900134700291</v>
      </c>
      <c r="F14" s="33">
        <f ca="1">IFERROR(IF(Loan_Not_Paid*Values_Entered,Principal,""), "")</f>
        <v>109.45566801366958</v>
      </c>
      <c r="G14" s="33">
        <f ca="1">IFERROR(IF(Loan_Not_Paid*Values_Entered,Interest,""), "")</f>
        <v>458.33333333333331</v>
      </c>
      <c r="H14" s="34">
        <f ca="1">IFERROR(IF(Loan_Not_Paid*Values_Entered,Ending_Balance,""), "")</f>
        <v>99890.544331986341</v>
      </c>
    </row>
    <row r="15" spans="2:14" ht="28.15" customHeight="1" x14ac:dyDescent="0.3">
      <c r="B15" s="31">
        <f ca="1">IFERROR(IF(Loan_Not_Paid*Values_Entered,Payment_Number,""), "")</f>
        <v>2</v>
      </c>
      <c r="C15" s="32">
        <f ca="1">IFERROR(IF(Loan_Not_Paid*Values_Entered,Payment_Date,""), "")</f>
        <v>45965</v>
      </c>
      <c r="D15" s="33">
        <f ca="1">IFERROR(IF(Loan_Not_Paid*Values_Entered,Beginning_Balance,""), "")</f>
        <v>99890.544331986341</v>
      </c>
      <c r="E15" s="33">
        <f ca="1">IFERROR(IF(Loan_Not_Paid*Values_Entered,Monthly_Payment,""), "")</f>
        <v>567.78900134700291</v>
      </c>
      <c r="F15" s="33">
        <f ca="1">IFERROR(IF(Loan_Not_Paid*Values_Entered,Principal,""), "")</f>
        <v>109.95733982539889</v>
      </c>
      <c r="G15" s="33">
        <f ca="1">IFERROR(IF(Loan_Not_Paid*Values_Entered,Interest,""), "")</f>
        <v>457.83166152160402</v>
      </c>
      <c r="H15" s="34">
        <f ca="1">IFERROR(IF(Loan_Not_Paid*Values_Entered,Ending_Balance,""), "")</f>
        <v>99780.586992160941</v>
      </c>
    </row>
    <row r="16" spans="2:14" ht="28.15" customHeight="1" x14ac:dyDescent="0.3">
      <c r="B16" s="31">
        <f ca="1">IFERROR(IF(Loan_Not_Paid*Values_Entered,Payment_Number,""), "")</f>
        <v>3</v>
      </c>
      <c r="C16" s="32">
        <f ca="1">IFERROR(IF(Loan_Not_Paid*Values_Entered,Payment_Date,""), "")</f>
        <v>45995</v>
      </c>
      <c r="D16" s="33">
        <f ca="1">IFERROR(IF(Loan_Not_Paid*Values_Entered,Beginning_Balance,""), "")</f>
        <v>99780.586992160941</v>
      </c>
      <c r="E16" s="33">
        <f ca="1">IFERROR(IF(Loan_Not_Paid*Values_Entered,Monthly_Payment,""), "")</f>
        <v>567.78900134700291</v>
      </c>
      <c r="F16" s="33">
        <f ca="1">IFERROR(IF(Loan_Not_Paid*Values_Entered,Principal,""), "")</f>
        <v>110.4613109662653</v>
      </c>
      <c r="G16" s="33">
        <f ca="1">IFERROR(IF(Loan_Not_Paid*Values_Entered,Interest,""), "")</f>
        <v>457.32769038073758</v>
      </c>
      <c r="H16" s="34">
        <f ca="1">IFERROR(IF(Loan_Not_Paid*Values_Entered,Ending_Balance,""), "")</f>
        <v>99670.125681194651</v>
      </c>
    </row>
    <row r="17" spans="2:8" ht="28.15" customHeight="1" x14ac:dyDescent="0.3">
      <c r="B17" s="31">
        <f ca="1">IFERROR(IF(Loan_Not_Paid*Values_Entered,Payment_Number,""), "")</f>
        <v>4</v>
      </c>
      <c r="C17" s="32">
        <f ca="1">IFERROR(IF(Loan_Not_Paid*Values_Entered,Payment_Date,""), "")</f>
        <v>46026</v>
      </c>
      <c r="D17" s="33">
        <f ca="1">IFERROR(IF(Loan_Not_Paid*Values_Entered,Beginning_Balance,""), "")</f>
        <v>99670.125681194651</v>
      </c>
      <c r="E17" s="33">
        <f ca="1">IFERROR(IF(Loan_Not_Paid*Values_Entered,Monthly_Payment,""), "")</f>
        <v>567.78900134700291</v>
      </c>
      <c r="F17" s="33">
        <f ca="1">IFERROR(IF(Loan_Not_Paid*Values_Entered,Principal,""), "")</f>
        <v>110.96759197486068</v>
      </c>
      <c r="G17" s="33">
        <f ca="1">IFERROR(IF(Loan_Not_Paid*Values_Entered,Interest,""), "")</f>
        <v>456.82140937214223</v>
      </c>
      <c r="H17" s="34">
        <f ca="1">IFERROR(IF(Loan_Not_Paid*Values_Entered,Ending_Balance,""), "")</f>
        <v>99559.158089219811</v>
      </c>
    </row>
    <row r="18" spans="2:8" ht="28.15" customHeight="1" x14ac:dyDescent="0.3">
      <c r="B18" s="31">
        <f ca="1">IFERROR(IF(Loan_Not_Paid*Values_Entered,Payment_Number,""), "")</f>
        <v>5</v>
      </c>
      <c r="C18" s="32">
        <f ca="1">IFERROR(IF(Loan_Not_Paid*Values_Entered,Payment_Date,""), "")</f>
        <v>46057</v>
      </c>
      <c r="D18" s="33">
        <f ca="1">IFERROR(IF(Loan_Not_Paid*Values_Entered,Beginning_Balance,""), "")</f>
        <v>99559.158089219811</v>
      </c>
      <c r="E18" s="33">
        <f ca="1">IFERROR(IF(Loan_Not_Paid*Values_Entered,Monthly_Payment,""), "")</f>
        <v>567.78900134700291</v>
      </c>
      <c r="F18" s="33">
        <f ca="1">IFERROR(IF(Loan_Not_Paid*Values_Entered,Principal,""), "")</f>
        <v>111.47619343807879</v>
      </c>
      <c r="G18" s="33">
        <f ca="1">IFERROR(IF(Loan_Not_Paid*Values_Entered,Interest,""), "")</f>
        <v>456.31280790892413</v>
      </c>
      <c r="H18" s="34">
        <f ca="1">IFERROR(IF(Loan_Not_Paid*Values_Entered,Ending_Balance,""), "")</f>
        <v>99447.68189578173</v>
      </c>
    </row>
    <row r="19" spans="2:8" ht="28.15" customHeight="1" x14ac:dyDescent="0.3">
      <c r="B19" s="31">
        <f ca="1">IFERROR(IF(Loan_Not_Paid*Values_Entered,Payment_Number,""), "")</f>
        <v>6</v>
      </c>
      <c r="C19" s="32">
        <f ca="1">IFERROR(IF(Loan_Not_Paid*Values_Entered,Payment_Date,""), "")</f>
        <v>46085</v>
      </c>
      <c r="D19" s="33">
        <f ca="1">IFERROR(IF(Loan_Not_Paid*Values_Entered,Beginning_Balance,""), "")</f>
        <v>99447.68189578173</v>
      </c>
      <c r="E19" s="33">
        <f ca="1">IFERROR(IF(Loan_Not_Paid*Values_Entered,Monthly_Payment,""), "")</f>
        <v>567.78900134700291</v>
      </c>
      <c r="F19" s="33">
        <f ca="1">IFERROR(IF(Loan_Not_Paid*Values_Entered,Principal,""), "")</f>
        <v>111.98712599133665</v>
      </c>
      <c r="G19" s="33">
        <f ca="1">IFERROR(IF(Loan_Not_Paid*Values_Entered,Interest,""), "")</f>
        <v>455.8018753556662</v>
      </c>
      <c r="H19" s="34">
        <f ca="1">IFERROR(IF(Loan_Not_Paid*Values_Entered,Ending_Balance,""), "")</f>
        <v>99335.694769790382</v>
      </c>
    </row>
    <row r="20" spans="2:8" ht="28.15" customHeight="1" x14ac:dyDescent="0.3">
      <c r="B20" s="31">
        <f ca="1">IFERROR(IF(Loan_Not_Paid*Values_Entered,Payment_Number,""), "")</f>
        <v>7</v>
      </c>
      <c r="C20" s="32">
        <f ca="1">IFERROR(IF(Loan_Not_Paid*Values_Entered,Payment_Date,""), "")</f>
        <v>46116</v>
      </c>
      <c r="D20" s="33">
        <f ca="1">IFERROR(IF(Loan_Not_Paid*Values_Entered,Beginning_Balance,""), "")</f>
        <v>99335.694769790382</v>
      </c>
      <c r="E20" s="33">
        <f ca="1">IFERROR(IF(Loan_Not_Paid*Values_Entered,Monthly_Payment,""), "")</f>
        <v>567.78900134700291</v>
      </c>
      <c r="F20" s="33">
        <f ca="1">IFERROR(IF(Loan_Not_Paid*Values_Entered,Principal,""), "")</f>
        <v>112.50040031879696</v>
      </c>
      <c r="G20" s="33">
        <f ca="1">IFERROR(IF(Loan_Not_Paid*Values_Entered,Interest,""), "")</f>
        <v>455.2886010282059</v>
      </c>
      <c r="H20" s="34">
        <f ca="1">IFERROR(IF(Loan_Not_Paid*Values_Entered,Ending_Balance,""), "")</f>
        <v>99223.194369471588</v>
      </c>
    </row>
    <row r="21" spans="2:8" ht="28.15" customHeight="1" x14ac:dyDescent="0.3">
      <c r="B21" s="31">
        <f ca="1">IFERROR(IF(Loan_Not_Paid*Values_Entered,Payment_Number,""), "")</f>
        <v>8</v>
      </c>
      <c r="C21" s="32">
        <f ca="1">IFERROR(IF(Loan_Not_Paid*Values_Entered,Payment_Date,""), "")</f>
        <v>46146</v>
      </c>
      <c r="D21" s="33">
        <f ca="1">IFERROR(IF(Loan_Not_Paid*Values_Entered,Beginning_Balance,""), "")</f>
        <v>99223.194369471588</v>
      </c>
      <c r="E21" s="33">
        <f ca="1">IFERROR(IF(Loan_Not_Paid*Values_Entered,Monthly_Payment,""), "")</f>
        <v>567.78900134700291</v>
      </c>
      <c r="F21" s="33">
        <f ca="1">IFERROR(IF(Loan_Not_Paid*Values_Entered,Principal,""), "")</f>
        <v>113.01602715359142</v>
      </c>
      <c r="G21" s="33">
        <f ca="1">IFERROR(IF(Loan_Not_Paid*Values_Entered,Interest,""), "")</f>
        <v>454.77297419341147</v>
      </c>
      <c r="H21" s="34">
        <f ca="1">IFERROR(IF(Loan_Not_Paid*Values_Entered,Ending_Balance,""), "")</f>
        <v>99110.178342318002</v>
      </c>
    </row>
    <row r="22" spans="2:8" ht="28.15" customHeight="1" x14ac:dyDescent="0.3">
      <c r="B22" s="31">
        <f ca="1">IFERROR(IF(Loan_Not_Paid*Values_Entered,Payment_Number,""), "")</f>
        <v>9</v>
      </c>
      <c r="C22" s="32">
        <f ca="1">IFERROR(IF(Loan_Not_Paid*Values_Entered,Payment_Date,""), "")</f>
        <v>46177</v>
      </c>
      <c r="D22" s="33">
        <f ca="1">IFERROR(IF(Loan_Not_Paid*Values_Entered,Beginning_Balance,""), "")</f>
        <v>99110.178342318002</v>
      </c>
      <c r="E22" s="33">
        <f ca="1">IFERROR(IF(Loan_Not_Paid*Values_Entered,Monthly_Payment,""), "")</f>
        <v>567.78900134700291</v>
      </c>
      <c r="F22" s="33">
        <f ca="1">IFERROR(IF(Loan_Not_Paid*Values_Entered,Principal,""), "")</f>
        <v>113.53401727804538</v>
      </c>
      <c r="G22" s="33">
        <f ca="1">IFERROR(IF(Loan_Not_Paid*Values_Entered,Interest,""), "")</f>
        <v>454.25498406895747</v>
      </c>
      <c r="H22" s="34">
        <f ca="1">IFERROR(IF(Loan_Not_Paid*Values_Entered,Ending_Balance,""), "")</f>
        <v>98996.644325039946</v>
      </c>
    </row>
    <row r="23" spans="2:8" ht="28.15" customHeight="1" x14ac:dyDescent="0.3">
      <c r="B23" s="31">
        <f ca="1">IFERROR(IF(Loan_Not_Paid*Values_Entered,Payment_Number,""), "")</f>
        <v>10</v>
      </c>
      <c r="C23" s="32">
        <f ca="1">IFERROR(IF(Loan_Not_Paid*Values_Entered,Payment_Date,""), "")</f>
        <v>46207</v>
      </c>
      <c r="D23" s="33">
        <f ca="1">IFERROR(IF(Loan_Not_Paid*Values_Entered,Beginning_Balance,""), "")</f>
        <v>98996.644325039946</v>
      </c>
      <c r="E23" s="33">
        <f ca="1">IFERROR(IF(Loan_Not_Paid*Values_Entered,Monthly_Payment,""), "")</f>
        <v>567.78900134700291</v>
      </c>
      <c r="F23" s="33">
        <f ca="1">IFERROR(IF(Loan_Not_Paid*Values_Entered,Principal,""), "")</f>
        <v>114.05438152390309</v>
      </c>
      <c r="G23" s="33">
        <f ca="1">IFERROR(IF(Loan_Not_Paid*Values_Entered,Interest,""), "")</f>
        <v>453.73461982309982</v>
      </c>
      <c r="H23" s="34">
        <f ca="1">IFERROR(IF(Loan_Not_Paid*Values_Entered,Ending_Balance,""), "")</f>
        <v>98882.589943516039</v>
      </c>
    </row>
    <row r="24" spans="2:8" ht="28.15" customHeight="1" x14ac:dyDescent="0.3">
      <c r="B24" s="31">
        <f ca="1">IFERROR(IF(Loan_Not_Paid*Values_Entered,Payment_Number,""), "")</f>
        <v>11</v>
      </c>
      <c r="C24" s="32">
        <f ca="1">IFERROR(IF(Loan_Not_Paid*Values_Entered,Payment_Date,""), "")</f>
        <v>46238</v>
      </c>
      <c r="D24" s="33">
        <f ca="1">IFERROR(IF(Loan_Not_Paid*Values_Entered,Beginning_Balance,""), "")</f>
        <v>98882.589943516039</v>
      </c>
      <c r="E24" s="33">
        <f ca="1">IFERROR(IF(Loan_Not_Paid*Values_Entered,Monthly_Payment,""), "")</f>
        <v>567.78900134700291</v>
      </c>
      <c r="F24" s="33">
        <f ca="1">IFERROR(IF(Loan_Not_Paid*Values_Entered,Principal,""), "")</f>
        <v>114.57713077255431</v>
      </c>
      <c r="G24" s="33">
        <f ca="1">IFERROR(IF(Loan_Not_Paid*Values_Entered,Interest,""), "")</f>
        <v>453.21187057444854</v>
      </c>
      <c r="H24" s="34">
        <f ca="1">IFERROR(IF(Loan_Not_Paid*Values_Entered,Ending_Balance,""), "")</f>
        <v>98768.012812743487</v>
      </c>
    </row>
    <row r="25" spans="2:8" ht="28.15" customHeight="1" x14ac:dyDescent="0.3">
      <c r="B25" s="31">
        <f ca="1">IFERROR(IF(Loan_Not_Paid*Values_Entered,Payment_Number,""), "")</f>
        <v>12</v>
      </c>
      <c r="C25" s="32">
        <f ca="1">IFERROR(IF(Loan_Not_Paid*Values_Entered,Payment_Date,""), "")</f>
        <v>46269</v>
      </c>
      <c r="D25" s="33">
        <f ca="1">IFERROR(IF(Loan_Not_Paid*Values_Entered,Beginning_Balance,""), "")</f>
        <v>98768.012812743487</v>
      </c>
      <c r="E25" s="33">
        <f ca="1">IFERROR(IF(Loan_Not_Paid*Values_Entered,Monthly_Payment,""), "")</f>
        <v>567.78900134700291</v>
      </c>
      <c r="F25" s="33">
        <f ca="1">IFERROR(IF(Loan_Not_Paid*Values_Entered,Principal,""), "")</f>
        <v>115.10227595526185</v>
      </c>
      <c r="G25" s="33">
        <f ca="1">IFERROR(IF(Loan_Not_Paid*Values_Entered,Interest,""), "")</f>
        <v>452.68672539174105</v>
      </c>
      <c r="H25" s="34">
        <f ca="1">IFERROR(IF(Loan_Not_Paid*Values_Entered,Ending_Balance,""), "")</f>
        <v>98652.910536788229</v>
      </c>
    </row>
    <row r="26" spans="2:8" ht="28.15" customHeight="1" x14ac:dyDescent="0.3">
      <c r="B26" s="31">
        <f ca="1">IFERROR(IF(Loan_Not_Paid*Values_Entered,Payment_Number,""), "")</f>
        <v>13</v>
      </c>
      <c r="C26" s="32">
        <f ca="1">IFERROR(IF(Loan_Not_Paid*Values_Entered,Payment_Date,""), "")</f>
        <v>46299</v>
      </c>
      <c r="D26" s="33">
        <f ca="1">IFERROR(IF(Loan_Not_Paid*Values_Entered,Beginning_Balance,""), "")</f>
        <v>98652.910536788229</v>
      </c>
      <c r="E26" s="33">
        <f ca="1">IFERROR(IF(Loan_Not_Paid*Values_Entered,Monthly_Payment,""), "")</f>
        <v>567.78900134700291</v>
      </c>
      <c r="F26" s="33">
        <f ca="1">IFERROR(IF(Loan_Not_Paid*Values_Entered,Principal,""), "")</f>
        <v>115.62982805339014</v>
      </c>
      <c r="G26" s="33">
        <f ca="1">IFERROR(IF(Loan_Not_Paid*Values_Entered,Interest,""), "")</f>
        <v>452.15917329361281</v>
      </c>
      <c r="H26" s="34">
        <f ca="1">IFERROR(IF(Loan_Not_Paid*Values_Entered,Ending_Balance,""), "")</f>
        <v>98537.280708734848</v>
      </c>
    </row>
    <row r="27" spans="2:8" ht="28.15" customHeight="1" x14ac:dyDescent="0.3">
      <c r="B27" s="31">
        <f ca="1">IFERROR(IF(Loan_Not_Paid*Values_Entered,Payment_Number,""), "")</f>
        <v>14</v>
      </c>
      <c r="C27" s="32">
        <f ca="1">IFERROR(IF(Loan_Not_Paid*Values_Entered,Payment_Date,""), "")</f>
        <v>46330</v>
      </c>
      <c r="D27" s="33">
        <f ca="1">IFERROR(IF(Loan_Not_Paid*Values_Entered,Beginning_Balance,""), "")</f>
        <v>98537.280708734848</v>
      </c>
      <c r="E27" s="33">
        <f ca="1">IFERROR(IF(Loan_Not_Paid*Values_Entered,Monthly_Payment,""), "")</f>
        <v>567.78900134700291</v>
      </c>
      <c r="F27" s="33">
        <f ca="1">IFERROR(IF(Loan_Not_Paid*Values_Entered,Principal,""), "")</f>
        <v>116.15979809863487</v>
      </c>
      <c r="G27" s="33">
        <f ca="1">IFERROR(IF(Loan_Not_Paid*Values_Entered,Interest,""), "")</f>
        <v>451.62920324836807</v>
      </c>
      <c r="H27" s="34">
        <f ca="1">IFERROR(IF(Loan_Not_Paid*Values_Entered,Ending_Balance,""), "")</f>
        <v>98421.120910636208</v>
      </c>
    </row>
    <row r="28" spans="2:8" ht="28.15" customHeight="1" x14ac:dyDescent="0.3">
      <c r="B28" s="31">
        <f ca="1">IFERROR(IF(Loan_Not_Paid*Values_Entered,Payment_Number,""), "")</f>
        <v>15</v>
      </c>
      <c r="C28" s="32">
        <f ca="1">IFERROR(IF(Loan_Not_Paid*Values_Entered,Payment_Date,""), "")</f>
        <v>46360</v>
      </c>
      <c r="D28" s="33">
        <f ca="1">IFERROR(IF(Loan_Not_Paid*Values_Entered,Beginning_Balance,""), "")</f>
        <v>98421.120910636208</v>
      </c>
      <c r="E28" s="33">
        <f ca="1">IFERROR(IF(Loan_Not_Paid*Values_Entered,Monthly_Payment,""), "")</f>
        <v>567.78900134700291</v>
      </c>
      <c r="F28" s="33">
        <f ca="1">IFERROR(IF(Loan_Not_Paid*Values_Entered,Principal,""), "")</f>
        <v>116.69219717325362</v>
      </c>
      <c r="G28" s="33">
        <f ca="1">IFERROR(IF(Loan_Not_Paid*Values_Entered,Interest,""), "")</f>
        <v>451.09680417374926</v>
      </c>
      <c r="H28" s="34">
        <f ca="1">IFERROR(IF(Loan_Not_Paid*Values_Entered,Ending_Balance,""), "")</f>
        <v>98304.428713462956</v>
      </c>
    </row>
    <row r="29" spans="2:8" ht="28.15" customHeight="1" x14ac:dyDescent="0.3">
      <c r="B29" s="31">
        <f ca="1">IFERROR(IF(Loan_Not_Paid*Values_Entered,Payment_Number,""), "")</f>
        <v>16</v>
      </c>
      <c r="C29" s="32">
        <f ca="1">IFERROR(IF(Loan_Not_Paid*Values_Entered,Payment_Date,""), "")</f>
        <v>46391</v>
      </c>
      <c r="D29" s="33">
        <f ca="1">IFERROR(IF(Loan_Not_Paid*Values_Entered,Beginning_Balance,""), "")</f>
        <v>98304.428713462956</v>
      </c>
      <c r="E29" s="33">
        <f ca="1">IFERROR(IF(Loan_Not_Paid*Values_Entered,Monthly_Payment,""), "")</f>
        <v>567.78900134700291</v>
      </c>
      <c r="F29" s="33">
        <f ca="1">IFERROR(IF(Loan_Not_Paid*Values_Entered,Principal,""), "")</f>
        <v>117.22703641029764</v>
      </c>
      <c r="G29" s="33">
        <f ca="1">IFERROR(IF(Loan_Not_Paid*Values_Entered,Interest,""), "")</f>
        <v>450.56196493670524</v>
      </c>
      <c r="H29" s="34">
        <f ca="1">IFERROR(IF(Loan_Not_Paid*Values_Entered,Ending_Balance,""), "")</f>
        <v>98187.201677052653</v>
      </c>
    </row>
    <row r="30" spans="2:8" ht="28.15" customHeight="1" x14ac:dyDescent="0.3">
      <c r="B30" s="31">
        <f ca="1">IFERROR(IF(Loan_Not_Paid*Values_Entered,Payment_Number,""), "")</f>
        <v>17</v>
      </c>
      <c r="C30" s="32">
        <f ca="1">IFERROR(IF(Loan_Not_Paid*Values_Entered,Payment_Date,""), "")</f>
        <v>46422</v>
      </c>
      <c r="D30" s="33">
        <f ca="1">IFERROR(IF(Loan_Not_Paid*Values_Entered,Beginning_Balance,""), "")</f>
        <v>98187.201677052653</v>
      </c>
      <c r="E30" s="33">
        <f ca="1">IFERROR(IF(Loan_Not_Paid*Values_Entered,Monthly_Payment,""), "")</f>
        <v>567.78900134700291</v>
      </c>
      <c r="F30" s="33">
        <f ca="1">IFERROR(IF(Loan_Not_Paid*Values_Entered,Principal,""), "")</f>
        <v>117.76432699384489</v>
      </c>
      <c r="G30" s="33">
        <f ca="1">IFERROR(IF(Loan_Not_Paid*Values_Entered,Interest,""), "")</f>
        <v>450.02467435315799</v>
      </c>
      <c r="H30" s="34">
        <f ca="1">IFERROR(IF(Loan_Not_Paid*Values_Entered,Ending_Balance,""), "")</f>
        <v>98069.437350058812</v>
      </c>
    </row>
    <row r="31" spans="2:8" ht="28.15" customHeight="1" x14ac:dyDescent="0.3">
      <c r="B31" s="31">
        <f ca="1">IFERROR(IF(Loan_Not_Paid*Values_Entered,Payment_Number,""), "")</f>
        <v>18</v>
      </c>
      <c r="C31" s="32">
        <f ca="1">IFERROR(IF(Loan_Not_Paid*Values_Entered,Payment_Date,""), "")</f>
        <v>46450</v>
      </c>
      <c r="D31" s="33">
        <f ca="1">IFERROR(IF(Loan_Not_Paid*Values_Entered,Beginning_Balance,""), "")</f>
        <v>98069.437350058812</v>
      </c>
      <c r="E31" s="33">
        <f ca="1">IFERROR(IF(Loan_Not_Paid*Values_Entered,Monthly_Payment,""), "")</f>
        <v>567.78900134700291</v>
      </c>
      <c r="F31" s="33">
        <f ca="1">IFERROR(IF(Loan_Not_Paid*Values_Entered,Principal,""), "")</f>
        <v>118.30408015923331</v>
      </c>
      <c r="G31" s="33">
        <f ca="1">IFERROR(IF(Loan_Not_Paid*Values_Entered,Interest,""), "")</f>
        <v>449.48492118776954</v>
      </c>
      <c r="H31" s="34">
        <f ca="1">IFERROR(IF(Loan_Not_Paid*Values_Entered,Ending_Balance,""), "")</f>
        <v>97951.133269899583</v>
      </c>
    </row>
    <row r="32" spans="2:8" ht="28.15" customHeight="1" x14ac:dyDescent="0.3">
      <c r="B32" s="31">
        <f ca="1">IFERROR(IF(Loan_Not_Paid*Values_Entered,Payment_Number,""), "")</f>
        <v>19</v>
      </c>
      <c r="C32" s="32">
        <f ca="1">IFERROR(IF(Loan_Not_Paid*Values_Entered,Payment_Date,""), "")</f>
        <v>46481</v>
      </c>
      <c r="D32" s="33">
        <f ca="1">IFERROR(IF(Loan_Not_Paid*Values_Entered,Beginning_Balance,""), "")</f>
        <v>97951.133269899583</v>
      </c>
      <c r="E32" s="33">
        <f ca="1">IFERROR(IF(Loan_Not_Paid*Values_Entered,Monthly_Payment,""), "")</f>
        <v>567.78900134700291</v>
      </c>
      <c r="F32" s="33">
        <f ca="1">IFERROR(IF(Loan_Not_Paid*Values_Entered,Principal,""), "")</f>
        <v>118.84630719329648</v>
      </c>
      <c r="G32" s="33">
        <f ca="1">IFERROR(IF(Loan_Not_Paid*Values_Entered,Interest,""), "")</f>
        <v>448.94269415370638</v>
      </c>
      <c r="H32" s="34">
        <f ca="1">IFERROR(IF(Loan_Not_Paid*Values_Entered,Ending_Balance,""), "")</f>
        <v>97832.286962706276</v>
      </c>
    </row>
    <row r="33" spans="2:8" ht="28.15" customHeight="1" x14ac:dyDescent="0.3">
      <c r="B33" s="31">
        <f ca="1">IFERROR(IF(Loan_Not_Paid*Values_Entered,Payment_Number,""), "")</f>
        <v>20</v>
      </c>
      <c r="C33" s="32">
        <f ca="1">IFERROR(IF(Loan_Not_Paid*Values_Entered,Payment_Date,""), "")</f>
        <v>46511</v>
      </c>
      <c r="D33" s="33">
        <f ca="1">IFERROR(IF(Loan_Not_Paid*Values_Entered,Beginning_Balance,""), "")</f>
        <v>97832.286962706276</v>
      </c>
      <c r="E33" s="33">
        <f ca="1">IFERROR(IF(Loan_Not_Paid*Values_Entered,Monthly_Payment,""), "")</f>
        <v>567.78900134700291</v>
      </c>
      <c r="F33" s="33">
        <f ca="1">IFERROR(IF(Loan_Not_Paid*Values_Entered,Principal,""), "")</f>
        <v>119.3910194345991</v>
      </c>
      <c r="G33" s="33">
        <f ca="1">IFERROR(IF(Loan_Not_Paid*Values_Entered,Interest,""), "")</f>
        <v>448.39798191240385</v>
      </c>
      <c r="H33" s="34">
        <f ca="1">IFERROR(IF(Loan_Not_Paid*Values_Entered,Ending_Balance,""), "")</f>
        <v>97712.89594327168</v>
      </c>
    </row>
    <row r="34" spans="2:8" ht="28.15" customHeight="1" x14ac:dyDescent="0.3">
      <c r="B34" s="31">
        <f ca="1">IFERROR(IF(Loan_Not_Paid*Values_Entered,Payment_Number,""), "")</f>
        <v>21</v>
      </c>
      <c r="C34" s="32">
        <f ca="1">IFERROR(IF(Loan_Not_Paid*Values_Entered,Payment_Date,""), "")</f>
        <v>46542</v>
      </c>
      <c r="D34" s="33">
        <f ca="1">IFERROR(IF(Loan_Not_Paid*Values_Entered,Beginning_Balance,""), "")</f>
        <v>97712.89594327168</v>
      </c>
      <c r="E34" s="33">
        <f ca="1">IFERROR(IF(Loan_Not_Paid*Values_Entered,Monthly_Payment,""), "")</f>
        <v>567.78900134700291</v>
      </c>
      <c r="F34" s="33">
        <f ca="1">IFERROR(IF(Loan_Not_Paid*Values_Entered,Principal,""), "")</f>
        <v>119.93822827367433</v>
      </c>
      <c r="G34" s="33">
        <f ca="1">IFERROR(IF(Loan_Not_Paid*Values_Entered,Interest,""), "")</f>
        <v>447.85077307332853</v>
      </c>
      <c r="H34" s="34">
        <f ca="1">IFERROR(IF(Loan_Not_Paid*Values_Entered,Ending_Balance,""), "")</f>
        <v>97592.957714998003</v>
      </c>
    </row>
    <row r="35" spans="2:8" ht="28.15" customHeight="1" x14ac:dyDescent="0.3">
      <c r="B35" s="31">
        <f ca="1">IFERROR(IF(Loan_Not_Paid*Values_Entered,Payment_Number,""), "")</f>
        <v>22</v>
      </c>
      <c r="C35" s="32">
        <f ca="1">IFERROR(IF(Loan_Not_Paid*Values_Entered,Payment_Date,""), "")</f>
        <v>46572</v>
      </c>
      <c r="D35" s="33">
        <f ca="1">IFERROR(IF(Loan_Not_Paid*Values_Entered,Beginning_Balance,""), "")</f>
        <v>97592.957714998003</v>
      </c>
      <c r="E35" s="33">
        <f ca="1">IFERROR(IF(Loan_Not_Paid*Values_Entered,Monthly_Payment,""), "")</f>
        <v>567.78900134700291</v>
      </c>
      <c r="F35" s="33">
        <f ca="1">IFERROR(IF(Loan_Not_Paid*Values_Entered,Principal,""), "")</f>
        <v>120.48794515326202</v>
      </c>
      <c r="G35" s="33">
        <f ca="1">IFERROR(IF(Loan_Not_Paid*Values_Entered,Interest,""), "")</f>
        <v>447.30105619374086</v>
      </c>
      <c r="H35" s="34">
        <f ca="1">IFERROR(IF(Loan_Not_Paid*Values_Entered,Ending_Balance,""), "")</f>
        <v>97472.469769844742</v>
      </c>
    </row>
    <row r="36" spans="2:8" ht="28.15" customHeight="1" x14ac:dyDescent="0.3">
      <c r="B36" s="31">
        <f ca="1">IFERROR(IF(Loan_Not_Paid*Values_Entered,Payment_Number,""), "")</f>
        <v>23</v>
      </c>
      <c r="C36" s="32">
        <f ca="1">IFERROR(IF(Loan_Not_Paid*Values_Entered,Payment_Date,""), "")</f>
        <v>46603</v>
      </c>
      <c r="D36" s="33">
        <f ca="1">IFERROR(IF(Loan_Not_Paid*Values_Entered,Beginning_Balance,""), "")</f>
        <v>97472.469769844742</v>
      </c>
      <c r="E36" s="33">
        <f ca="1">IFERROR(IF(Loan_Not_Paid*Values_Entered,Monthly_Payment,""), "")</f>
        <v>567.78900134700291</v>
      </c>
      <c r="F36" s="33">
        <f ca="1">IFERROR(IF(Loan_Not_Paid*Values_Entered,Principal,""), "")</f>
        <v>121.04018156854778</v>
      </c>
      <c r="G36" s="33">
        <f ca="1">IFERROR(IF(Loan_Not_Paid*Values_Entered,Interest,""), "")</f>
        <v>446.74881977845507</v>
      </c>
      <c r="H36" s="34">
        <f ca="1">IFERROR(IF(Loan_Not_Paid*Values_Entered,Ending_Balance,""), "")</f>
        <v>97351.429588276194</v>
      </c>
    </row>
    <row r="37" spans="2:8" ht="28.15" customHeight="1" x14ac:dyDescent="0.3">
      <c r="B37" s="31">
        <f ca="1">IFERROR(IF(Loan_Not_Paid*Values_Entered,Payment_Number,""), "")</f>
        <v>24</v>
      </c>
      <c r="C37" s="32">
        <f ca="1">IFERROR(IF(Loan_Not_Paid*Values_Entered,Payment_Date,""), "")</f>
        <v>46634</v>
      </c>
      <c r="D37" s="33">
        <f ca="1">IFERROR(IF(Loan_Not_Paid*Values_Entered,Beginning_Balance,""), "")</f>
        <v>97351.429588276194</v>
      </c>
      <c r="E37" s="33">
        <f ca="1">IFERROR(IF(Loan_Not_Paid*Values_Entered,Monthly_Payment,""), "")</f>
        <v>567.78900134700291</v>
      </c>
      <c r="F37" s="33">
        <f ca="1">IFERROR(IF(Loan_Not_Paid*Values_Entered,Principal,""), "")</f>
        <v>121.59494906740363</v>
      </c>
      <c r="G37" s="33">
        <f ca="1">IFERROR(IF(Loan_Not_Paid*Values_Entered,Interest,""), "")</f>
        <v>446.19405227959925</v>
      </c>
      <c r="H37" s="34">
        <f ca="1">IFERROR(IF(Loan_Not_Paid*Values_Entered,Ending_Balance,""), "")</f>
        <v>97229.834639208784</v>
      </c>
    </row>
    <row r="38" spans="2:8" ht="28.15" customHeight="1" x14ac:dyDescent="0.3">
      <c r="B38" s="31">
        <f ca="1">IFERROR(IF(Loan_Not_Paid*Values_Entered,Payment_Number,""), "")</f>
        <v>25</v>
      </c>
      <c r="C38" s="32">
        <f ca="1">IFERROR(IF(Loan_Not_Paid*Values_Entered,Payment_Date,""), "")</f>
        <v>46664</v>
      </c>
      <c r="D38" s="33">
        <f ca="1">IFERROR(IF(Loan_Not_Paid*Values_Entered,Beginning_Balance,""), "")</f>
        <v>97229.834639208784</v>
      </c>
      <c r="E38" s="33">
        <f ca="1">IFERROR(IF(Loan_Not_Paid*Values_Entered,Monthly_Payment,""), "")</f>
        <v>567.78900134700291</v>
      </c>
      <c r="F38" s="33">
        <f ca="1">IFERROR(IF(Loan_Not_Paid*Values_Entered,Principal,""), "")</f>
        <v>122.15225925062924</v>
      </c>
      <c r="G38" s="33">
        <f ca="1">IFERROR(IF(Loan_Not_Paid*Values_Entered,Interest,""), "")</f>
        <v>445.63674209637361</v>
      </c>
      <c r="H38" s="34">
        <f ca="1">IFERROR(IF(Loan_Not_Paid*Values_Entered,Ending_Balance,""), "")</f>
        <v>97107.682379958176</v>
      </c>
    </row>
    <row r="39" spans="2:8" ht="28.15" customHeight="1" x14ac:dyDescent="0.3">
      <c r="B39" s="31">
        <f ca="1">IFERROR(IF(Loan_Not_Paid*Values_Entered,Payment_Number,""), "")</f>
        <v>26</v>
      </c>
      <c r="C39" s="32">
        <f ca="1">IFERROR(IF(Loan_Not_Paid*Values_Entered,Payment_Date,""), "")</f>
        <v>46695</v>
      </c>
      <c r="D39" s="33">
        <f ca="1">IFERROR(IF(Loan_Not_Paid*Values_Entered,Beginning_Balance,""), "")</f>
        <v>97107.682379958176</v>
      </c>
      <c r="E39" s="33">
        <f ca="1">IFERROR(IF(Loan_Not_Paid*Values_Entered,Monthly_Payment,""), "")</f>
        <v>567.78900134700291</v>
      </c>
      <c r="F39" s="33">
        <f ca="1">IFERROR(IF(Loan_Not_Paid*Values_Entered,Principal,""), "")</f>
        <v>122.71212377219463</v>
      </c>
      <c r="G39" s="33">
        <f ca="1">IFERROR(IF(Loan_Not_Paid*Values_Entered,Interest,""), "")</f>
        <v>445.07687757480824</v>
      </c>
      <c r="H39" s="34">
        <f ca="1">IFERROR(IF(Loan_Not_Paid*Values_Entered,Ending_Balance,""), "")</f>
        <v>96984.970256185974</v>
      </c>
    </row>
    <row r="40" spans="2:8" ht="28.15" customHeight="1" x14ac:dyDescent="0.3">
      <c r="B40" s="31">
        <f ca="1">IFERROR(IF(Loan_Not_Paid*Values_Entered,Payment_Number,""), "")</f>
        <v>27</v>
      </c>
      <c r="C40" s="32">
        <f ca="1">IFERROR(IF(Loan_Not_Paid*Values_Entered,Payment_Date,""), "")</f>
        <v>46725</v>
      </c>
      <c r="D40" s="33">
        <f ca="1">IFERROR(IF(Loan_Not_Paid*Values_Entered,Beginning_Balance,""), "")</f>
        <v>96984.970256185974</v>
      </c>
      <c r="E40" s="33">
        <f ca="1">IFERROR(IF(Loan_Not_Paid*Values_Entered,Monthly_Payment,""), "")</f>
        <v>567.78900134700291</v>
      </c>
      <c r="F40" s="33">
        <f ca="1">IFERROR(IF(Loan_Not_Paid*Values_Entered,Principal,""), "")</f>
        <v>123.27455433948383</v>
      </c>
      <c r="G40" s="33">
        <f ca="1">IFERROR(IF(Loan_Not_Paid*Values_Entered,Interest,""), "")</f>
        <v>444.51444700751904</v>
      </c>
      <c r="H40" s="34">
        <f ca="1">IFERROR(IF(Loan_Not_Paid*Values_Entered,Ending_Balance,""), "")</f>
        <v>96861.695701846489</v>
      </c>
    </row>
    <row r="41" spans="2:8" ht="28.15" customHeight="1" x14ac:dyDescent="0.3">
      <c r="B41" s="31">
        <f ca="1">IFERROR(IF(Loan_Not_Paid*Values_Entered,Payment_Number,""), "")</f>
        <v>28</v>
      </c>
      <c r="C41" s="32">
        <f ca="1">IFERROR(IF(Loan_Not_Paid*Values_Entered,Payment_Date,""), "")</f>
        <v>46756</v>
      </c>
      <c r="D41" s="33">
        <f ca="1">IFERROR(IF(Loan_Not_Paid*Values_Entered,Beginning_Balance,""), "")</f>
        <v>96861.695701846489</v>
      </c>
      <c r="E41" s="33">
        <f ca="1">IFERROR(IF(Loan_Not_Paid*Values_Entered,Monthly_Payment,""), "")</f>
        <v>567.78900134700291</v>
      </c>
      <c r="F41" s="33">
        <f ca="1">IFERROR(IF(Loan_Not_Paid*Values_Entered,Principal,""), "")</f>
        <v>123.83956271353982</v>
      </c>
      <c r="G41" s="33">
        <f ca="1">IFERROR(IF(Loan_Not_Paid*Values_Entered,Interest,""), "")</f>
        <v>443.9494386334631</v>
      </c>
      <c r="H41" s="34">
        <f ca="1">IFERROR(IF(Loan_Not_Paid*Values_Entered,Ending_Balance,""), "")</f>
        <v>96737.856139132942</v>
      </c>
    </row>
    <row r="42" spans="2:8" ht="28.15" customHeight="1" x14ac:dyDescent="0.3">
      <c r="B42" s="31">
        <f ca="1">IFERROR(IF(Loan_Not_Paid*Values_Entered,Payment_Number,""), "")</f>
        <v>29</v>
      </c>
      <c r="C42" s="32">
        <f ca="1">IFERROR(IF(Loan_Not_Paid*Values_Entered,Payment_Date,""), "")</f>
        <v>46787</v>
      </c>
      <c r="D42" s="33">
        <f ca="1">IFERROR(IF(Loan_Not_Paid*Values_Entered,Beginning_Balance,""), "")</f>
        <v>96737.856139132942</v>
      </c>
      <c r="E42" s="33">
        <f ca="1">IFERROR(IF(Loan_Not_Paid*Values_Entered,Monthly_Payment,""), "")</f>
        <v>567.78900134700291</v>
      </c>
      <c r="F42" s="33">
        <f ca="1">IFERROR(IF(Loan_Not_Paid*Values_Entered,Principal,""), "")</f>
        <v>124.40716070931019</v>
      </c>
      <c r="G42" s="33">
        <f ca="1">IFERROR(IF(Loan_Not_Paid*Values_Entered,Interest,""), "")</f>
        <v>443.38184063769268</v>
      </c>
      <c r="H42" s="34">
        <f ca="1">IFERROR(IF(Loan_Not_Paid*Values_Entered,Ending_Balance,""), "")</f>
        <v>96613.448978423621</v>
      </c>
    </row>
    <row r="43" spans="2:8" ht="28.15" customHeight="1" x14ac:dyDescent="0.3">
      <c r="B43" s="31">
        <f ca="1">IFERROR(IF(Loan_Not_Paid*Values_Entered,Payment_Number,""), "")</f>
        <v>30</v>
      </c>
      <c r="C43" s="32">
        <f ca="1">IFERROR(IF(Loan_Not_Paid*Values_Entered,Payment_Date,""), "")</f>
        <v>46816</v>
      </c>
      <c r="D43" s="33">
        <f ca="1">IFERROR(IF(Loan_Not_Paid*Values_Entered,Beginning_Balance,""), "")</f>
        <v>96613.448978423621</v>
      </c>
      <c r="E43" s="33">
        <f ca="1">IFERROR(IF(Loan_Not_Paid*Values_Entered,Monthly_Payment,""), "")</f>
        <v>567.78900134700291</v>
      </c>
      <c r="F43" s="33">
        <f ca="1">IFERROR(IF(Loan_Not_Paid*Values_Entered,Principal,""), "")</f>
        <v>124.97736019589455</v>
      </c>
      <c r="G43" s="33">
        <f ca="1">IFERROR(IF(Loan_Not_Paid*Values_Entered,Interest,""), "")</f>
        <v>442.81164115110835</v>
      </c>
      <c r="H43" s="34">
        <f ca="1">IFERROR(IF(Loan_Not_Paid*Values_Entered,Ending_Balance,""), "")</f>
        <v>96488.471618227748</v>
      </c>
    </row>
    <row r="44" spans="2:8" ht="28.15" customHeight="1" x14ac:dyDescent="0.3">
      <c r="B44" s="31">
        <f ca="1">IFERROR(IF(Loan_Not_Paid*Values_Entered,Payment_Number,""), "")</f>
        <v>31</v>
      </c>
      <c r="C44" s="32">
        <f ca="1">IFERROR(IF(Loan_Not_Paid*Values_Entered,Payment_Date,""), "")</f>
        <v>46847</v>
      </c>
      <c r="D44" s="33">
        <f ca="1">IFERROR(IF(Loan_Not_Paid*Values_Entered,Beginning_Balance,""), "")</f>
        <v>96488.471618227748</v>
      </c>
      <c r="E44" s="33">
        <f ca="1">IFERROR(IF(Loan_Not_Paid*Values_Entered,Monthly_Payment,""), "")</f>
        <v>567.78900134700291</v>
      </c>
      <c r="F44" s="33">
        <f ca="1">IFERROR(IF(Loan_Not_Paid*Values_Entered,Principal,""), "")</f>
        <v>125.55017309679239</v>
      </c>
      <c r="G44" s="33">
        <f ca="1">IFERROR(IF(Loan_Not_Paid*Values_Entered,Interest,""), "")</f>
        <v>442.23882825021053</v>
      </c>
      <c r="H44" s="34">
        <f ca="1">IFERROR(IF(Loan_Not_Paid*Values_Entered,Ending_Balance,""), "")</f>
        <v>96362.921445130953</v>
      </c>
    </row>
    <row r="45" spans="2:8" ht="28.15" customHeight="1" x14ac:dyDescent="0.3">
      <c r="B45" s="31">
        <f ca="1">IFERROR(IF(Loan_Not_Paid*Values_Entered,Payment_Number,""), "")</f>
        <v>32</v>
      </c>
      <c r="C45" s="32">
        <f ca="1">IFERROR(IF(Loan_Not_Paid*Values_Entered,Payment_Date,""), "")</f>
        <v>46877</v>
      </c>
      <c r="D45" s="33">
        <f ca="1">IFERROR(IF(Loan_Not_Paid*Values_Entered,Beginning_Balance,""), "")</f>
        <v>96362.921445130953</v>
      </c>
      <c r="E45" s="33">
        <f ca="1">IFERROR(IF(Loan_Not_Paid*Values_Entered,Monthly_Payment,""), "")</f>
        <v>567.78900134700291</v>
      </c>
      <c r="F45" s="33">
        <f ca="1">IFERROR(IF(Loan_Not_Paid*Values_Entered,Principal,""), "")</f>
        <v>126.1256113901527</v>
      </c>
      <c r="G45" s="33">
        <f ca="1">IFERROR(IF(Loan_Not_Paid*Values_Entered,Interest,""), "")</f>
        <v>441.66338995685021</v>
      </c>
      <c r="H45" s="34">
        <f ca="1">IFERROR(IF(Loan_Not_Paid*Values_Entered,Ending_Balance,""), "")</f>
        <v>96236.795833740805</v>
      </c>
    </row>
    <row r="46" spans="2:8" ht="28.15" customHeight="1" x14ac:dyDescent="0.3">
      <c r="B46" s="31">
        <f ca="1">IFERROR(IF(Loan_Not_Paid*Values_Entered,Payment_Number,""), "")</f>
        <v>33</v>
      </c>
      <c r="C46" s="32">
        <f ca="1">IFERROR(IF(Loan_Not_Paid*Values_Entered,Payment_Date,""), "")</f>
        <v>46908</v>
      </c>
      <c r="D46" s="33">
        <f ca="1">IFERROR(IF(Loan_Not_Paid*Values_Entered,Beginning_Balance,""), "")</f>
        <v>96236.795833740805</v>
      </c>
      <c r="E46" s="33">
        <f ca="1">IFERROR(IF(Loan_Not_Paid*Values_Entered,Monthly_Payment,""), "")</f>
        <v>567.78900134700291</v>
      </c>
      <c r="F46" s="33">
        <f ca="1">IFERROR(IF(Loan_Not_Paid*Values_Entered,Principal,""), "")</f>
        <v>126.70368710902422</v>
      </c>
      <c r="G46" s="33">
        <f ca="1">IFERROR(IF(Loan_Not_Paid*Values_Entered,Interest,""), "")</f>
        <v>441.08531423797871</v>
      </c>
      <c r="H46" s="34">
        <f ca="1">IFERROR(IF(Loan_Not_Paid*Values_Entered,Ending_Balance,""), "")</f>
        <v>96110.092146631767</v>
      </c>
    </row>
    <row r="47" spans="2:8" ht="28.15" customHeight="1" x14ac:dyDescent="0.3">
      <c r="B47" s="31">
        <f ca="1">IFERROR(IF(Loan_Not_Paid*Values_Entered,Payment_Number,""), "")</f>
        <v>34</v>
      </c>
      <c r="C47" s="32">
        <f ca="1">IFERROR(IF(Loan_Not_Paid*Values_Entered,Payment_Date,""), "")</f>
        <v>46938</v>
      </c>
      <c r="D47" s="33">
        <f ca="1">IFERROR(IF(Loan_Not_Paid*Values_Entered,Beginning_Balance,""), "")</f>
        <v>96110.092146631767</v>
      </c>
      <c r="E47" s="33">
        <f ca="1">IFERROR(IF(Loan_Not_Paid*Values_Entered,Monthly_Payment,""), "")</f>
        <v>567.78900134700291</v>
      </c>
      <c r="F47" s="33">
        <f ca="1">IFERROR(IF(Loan_Not_Paid*Values_Entered,Principal,""), "")</f>
        <v>127.28441234160726</v>
      </c>
      <c r="G47" s="33">
        <f ca="1">IFERROR(IF(Loan_Not_Paid*Values_Entered,Interest,""), "")</f>
        <v>440.50458900539559</v>
      </c>
      <c r="H47" s="34">
        <f ca="1">IFERROR(IF(Loan_Not_Paid*Values_Entered,Ending_Balance,""), "")</f>
        <v>95982.807734290167</v>
      </c>
    </row>
    <row r="48" spans="2:8" ht="28.15" customHeight="1" x14ac:dyDescent="0.3">
      <c r="B48" s="31">
        <f ca="1">IFERROR(IF(Loan_Not_Paid*Values_Entered,Payment_Number,""), "")</f>
        <v>35</v>
      </c>
      <c r="C48" s="32">
        <f ca="1">IFERROR(IF(Loan_Not_Paid*Values_Entered,Payment_Date,""), "")</f>
        <v>46969</v>
      </c>
      <c r="D48" s="33">
        <f ca="1">IFERROR(IF(Loan_Not_Paid*Values_Entered,Beginning_Balance,""), "")</f>
        <v>95982.807734290167</v>
      </c>
      <c r="E48" s="33">
        <f ca="1">IFERROR(IF(Loan_Not_Paid*Values_Entered,Monthly_Payment,""), "")</f>
        <v>567.78900134700291</v>
      </c>
      <c r="F48" s="33">
        <f ca="1">IFERROR(IF(Loan_Not_Paid*Values_Entered,Principal,""), "")</f>
        <v>127.86779923150628</v>
      </c>
      <c r="G48" s="33">
        <f ca="1">IFERROR(IF(Loan_Not_Paid*Values_Entered,Interest,""), "")</f>
        <v>439.92120211549661</v>
      </c>
      <c r="H48" s="34">
        <f ca="1">IFERROR(IF(Loan_Not_Paid*Values_Entered,Ending_Balance,""), "")</f>
        <v>95854.939935058646</v>
      </c>
    </row>
    <row r="49" spans="2:8" ht="28.15" customHeight="1" x14ac:dyDescent="0.3">
      <c r="B49" s="31">
        <f ca="1">IFERROR(IF(Loan_Not_Paid*Values_Entered,Payment_Number,""), "")</f>
        <v>36</v>
      </c>
      <c r="C49" s="32">
        <f ca="1">IFERROR(IF(Loan_Not_Paid*Values_Entered,Payment_Date,""), "")</f>
        <v>47000</v>
      </c>
      <c r="D49" s="33">
        <f ca="1">IFERROR(IF(Loan_Not_Paid*Values_Entered,Beginning_Balance,""), "")</f>
        <v>95854.939935058646</v>
      </c>
      <c r="E49" s="33">
        <f ca="1">IFERROR(IF(Loan_Not_Paid*Values_Entered,Monthly_Payment,""), "")</f>
        <v>567.78900134700291</v>
      </c>
      <c r="F49" s="33">
        <f ca="1">IFERROR(IF(Loan_Not_Paid*Values_Entered,Principal,""), "")</f>
        <v>128.45385997798402</v>
      </c>
      <c r="G49" s="33">
        <f ca="1">IFERROR(IF(Loan_Not_Paid*Values_Entered,Interest,""), "")</f>
        <v>439.33514136901886</v>
      </c>
      <c r="H49" s="34">
        <f ca="1">IFERROR(IF(Loan_Not_Paid*Values_Entered,Ending_Balance,""), "")</f>
        <v>95726.486075080669</v>
      </c>
    </row>
    <row r="50" spans="2:8" ht="28.15" customHeight="1" x14ac:dyDescent="0.3">
      <c r="B50" s="31">
        <f ca="1">IFERROR(IF(Loan_Not_Paid*Values_Entered,Payment_Number,""), "")</f>
        <v>37</v>
      </c>
      <c r="C50" s="32">
        <f ca="1">IFERROR(IF(Loan_Not_Paid*Values_Entered,Payment_Date,""), "")</f>
        <v>47030</v>
      </c>
      <c r="D50" s="33">
        <f ca="1">IFERROR(IF(Loan_Not_Paid*Values_Entered,Beginning_Balance,""), "")</f>
        <v>95726.486075080669</v>
      </c>
      <c r="E50" s="33">
        <f ca="1">IFERROR(IF(Loan_Not_Paid*Values_Entered,Monthly_Payment,""), "")</f>
        <v>567.78900134700291</v>
      </c>
      <c r="F50" s="33">
        <f ca="1">IFERROR(IF(Loan_Not_Paid*Values_Entered,Principal,""), "")</f>
        <v>129.04260683621644</v>
      </c>
      <c r="G50" s="33">
        <f ca="1">IFERROR(IF(Loan_Not_Paid*Values_Entered,Interest,""), "")</f>
        <v>438.74639451078644</v>
      </c>
      <c r="H50" s="34">
        <f ca="1">IFERROR(IF(Loan_Not_Paid*Values_Entered,Ending_Balance,""), "")</f>
        <v>95597.443468244455</v>
      </c>
    </row>
    <row r="51" spans="2:8" ht="28.15" customHeight="1" x14ac:dyDescent="0.3">
      <c r="B51" s="31">
        <f ca="1">IFERROR(IF(Loan_Not_Paid*Values_Entered,Payment_Number,""), "")</f>
        <v>38</v>
      </c>
      <c r="C51" s="32">
        <f ca="1">IFERROR(IF(Loan_Not_Paid*Values_Entered,Payment_Date,""), "")</f>
        <v>47061</v>
      </c>
      <c r="D51" s="33">
        <f ca="1">IFERROR(IF(Loan_Not_Paid*Values_Entered,Beginning_Balance,""), "")</f>
        <v>95597.443468244455</v>
      </c>
      <c r="E51" s="33">
        <f ca="1">IFERROR(IF(Loan_Not_Paid*Values_Entered,Monthly_Payment,""), "")</f>
        <v>567.78900134700291</v>
      </c>
      <c r="F51" s="33">
        <f ca="1">IFERROR(IF(Loan_Not_Paid*Values_Entered,Principal,""), "")</f>
        <v>129.63405211754912</v>
      </c>
      <c r="G51" s="33">
        <f ca="1">IFERROR(IF(Loan_Not_Paid*Values_Entered,Interest,""), "")</f>
        <v>438.15494922945373</v>
      </c>
      <c r="H51" s="34">
        <f ca="1">IFERROR(IF(Loan_Not_Paid*Values_Entered,Ending_Balance,""), "")</f>
        <v>95467.809416126896</v>
      </c>
    </row>
    <row r="52" spans="2:8" ht="28.15" customHeight="1" x14ac:dyDescent="0.3">
      <c r="B52" s="31">
        <f ca="1">IFERROR(IF(Loan_Not_Paid*Values_Entered,Payment_Number,""), "")</f>
        <v>39</v>
      </c>
      <c r="C52" s="32">
        <f ca="1">IFERROR(IF(Loan_Not_Paid*Values_Entered,Payment_Date,""), "")</f>
        <v>47091</v>
      </c>
      <c r="D52" s="33">
        <f ca="1">IFERROR(IF(Loan_Not_Paid*Values_Entered,Beginning_Balance,""), "")</f>
        <v>95467.809416126896</v>
      </c>
      <c r="E52" s="33">
        <f ca="1">IFERROR(IF(Loan_Not_Paid*Values_Entered,Monthly_Payment,""), "")</f>
        <v>567.78900134700291</v>
      </c>
      <c r="F52" s="33">
        <f ca="1">IFERROR(IF(Loan_Not_Paid*Values_Entered,Principal,""), "")</f>
        <v>130.22820818975453</v>
      </c>
      <c r="G52" s="33">
        <f ca="1">IFERROR(IF(Loan_Not_Paid*Values_Entered,Interest,""), "")</f>
        <v>437.56079315724833</v>
      </c>
      <c r="H52" s="34">
        <f ca="1">IFERROR(IF(Loan_Not_Paid*Values_Entered,Ending_Balance,""), "")</f>
        <v>95337.581207937154</v>
      </c>
    </row>
    <row r="53" spans="2:8" ht="28.15" customHeight="1" x14ac:dyDescent="0.3">
      <c r="B53" s="31">
        <f ca="1">IFERROR(IF(Loan_Not_Paid*Values_Entered,Payment_Number,""), "")</f>
        <v>40</v>
      </c>
      <c r="C53" s="32">
        <f ca="1">IFERROR(IF(Loan_Not_Paid*Values_Entered,Payment_Date,""), "")</f>
        <v>47122</v>
      </c>
      <c r="D53" s="33">
        <f ca="1">IFERROR(IF(Loan_Not_Paid*Values_Entered,Beginning_Balance,""), "")</f>
        <v>95337.581207937154</v>
      </c>
      <c r="E53" s="33">
        <f ca="1">IFERROR(IF(Loan_Not_Paid*Values_Entered,Monthly_Payment,""), "")</f>
        <v>567.78900134700291</v>
      </c>
      <c r="F53" s="33">
        <f ca="1">IFERROR(IF(Loan_Not_Paid*Values_Entered,Principal,""), "")</f>
        <v>130.82508747729094</v>
      </c>
      <c r="G53" s="33">
        <f ca="1">IFERROR(IF(Loan_Not_Paid*Values_Entered,Interest,""), "")</f>
        <v>436.96391386971197</v>
      </c>
      <c r="H53" s="34">
        <f ca="1">IFERROR(IF(Loan_Not_Paid*Values_Entered,Ending_Balance,""), "")</f>
        <v>95206.756120459861</v>
      </c>
    </row>
    <row r="54" spans="2:8" ht="28.15" customHeight="1" x14ac:dyDescent="0.3">
      <c r="B54" s="31">
        <f ca="1">IFERROR(IF(Loan_Not_Paid*Values_Entered,Payment_Number,""), "")</f>
        <v>41</v>
      </c>
      <c r="C54" s="32">
        <f ca="1">IFERROR(IF(Loan_Not_Paid*Values_Entered,Payment_Date,""), "")</f>
        <v>47153</v>
      </c>
      <c r="D54" s="33">
        <f ca="1">IFERROR(IF(Loan_Not_Paid*Values_Entered,Beginning_Balance,""), "")</f>
        <v>95206.756120459861</v>
      </c>
      <c r="E54" s="33">
        <f ca="1">IFERROR(IF(Loan_Not_Paid*Values_Entered,Monthly_Payment,""), "")</f>
        <v>567.78900134700291</v>
      </c>
      <c r="F54" s="33">
        <f ca="1">IFERROR(IF(Loan_Not_Paid*Values_Entered,Principal,""), "")</f>
        <v>131.42470246156182</v>
      </c>
      <c r="G54" s="33">
        <f ca="1">IFERROR(IF(Loan_Not_Paid*Values_Entered,Interest,""), "")</f>
        <v>436.36429888544103</v>
      </c>
      <c r="H54" s="34">
        <f ca="1">IFERROR(IF(Loan_Not_Paid*Values_Entered,Ending_Balance,""), "")</f>
        <v>95075.331417998299</v>
      </c>
    </row>
    <row r="55" spans="2:8" ht="28.15" customHeight="1" x14ac:dyDescent="0.3">
      <c r="B55" s="31">
        <f ca="1">IFERROR(IF(Loan_Not_Paid*Values_Entered,Payment_Number,""), "")</f>
        <v>42</v>
      </c>
      <c r="C55" s="32">
        <f ca="1">IFERROR(IF(Loan_Not_Paid*Values_Entered,Payment_Date,""), "")</f>
        <v>47181</v>
      </c>
      <c r="D55" s="33">
        <f ca="1">IFERROR(IF(Loan_Not_Paid*Values_Entered,Beginning_Balance,""), "")</f>
        <v>95075.331417998299</v>
      </c>
      <c r="E55" s="33">
        <f ca="1">IFERROR(IF(Loan_Not_Paid*Values_Entered,Monthly_Payment,""), "")</f>
        <v>567.78900134700291</v>
      </c>
      <c r="F55" s="33">
        <f ca="1">IFERROR(IF(Loan_Not_Paid*Values_Entered,Principal,""), "")</f>
        <v>132.02706568117733</v>
      </c>
      <c r="G55" s="33">
        <f ca="1">IFERROR(IF(Loan_Not_Paid*Values_Entered,Interest,""), "")</f>
        <v>435.76193566582555</v>
      </c>
      <c r="H55" s="34">
        <f ca="1">IFERROR(IF(Loan_Not_Paid*Values_Entered,Ending_Balance,""), "")</f>
        <v>94943.304352317107</v>
      </c>
    </row>
    <row r="56" spans="2:8" ht="28.15" customHeight="1" x14ac:dyDescent="0.3">
      <c r="B56" s="31">
        <f ca="1">IFERROR(IF(Loan_Not_Paid*Values_Entered,Payment_Number,""), "")</f>
        <v>43</v>
      </c>
      <c r="C56" s="32">
        <f ca="1">IFERROR(IF(Loan_Not_Paid*Values_Entered,Payment_Date,""), "")</f>
        <v>47212</v>
      </c>
      <c r="D56" s="33">
        <f ca="1">IFERROR(IF(Loan_Not_Paid*Values_Entered,Beginning_Balance,""), "")</f>
        <v>94943.304352317107</v>
      </c>
      <c r="E56" s="33">
        <f ca="1">IFERROR(IF(Loan_Not_Paid*Values_Entered,Monthly_Payment,""), "")</f>
        <v>567.78900134700291</v>
      </c>
      <c r="F56" s="33">
        <f ca="1">IFERROR(IF(Loan_Not_Paid*Values_Entered,Principal,""), "")</f>
        <v>132.63218973221606</v>
      </c>
      <c r="G56" s="33">
        <f ca="1">IFERROR(IF(Loan_Not_Paid*Values_Entered,Interest,""), "")</f>
        <v>435.15681161478687</v>
      </c>
      <c r="H56" s="34">
        <f ca="1">IFERROR(IF(Loan_Not_Paid*Values_Entered,Ending_Balance,""), "")</f>
        <v>94810.672162584902</v>
      </c>
    </row>
    <row r="57" spans="2:8" ht="28.15" customHeight="1" x14ac:dyDescent="0.3">
      <c r="B57" s="31">
        <f ca="1">IFERROR(IF(Loan_Not_Paid*Values_Entered,Payment_Number,""), "")</f>
        <v>44</v>
      </c>
      <c r="C57" s="32">
        <f ca="1">IFERROR(IF(Loan_Not_Paid*Values_Entered,Payment_Date,""), "")</f>
        <v>47242</v>
      </c>
      <c r="D57" s="33">
        <f ca="1">IFERROR(IF(Loan_Not_Paid*Values_Entered,Beginning_Balance,""), "")</f>
        <v>94810.672162584902</v>
      </c>
      <c r="E57" s="33">
        <f ca="1">IFERROR(IF(Loan_Not_Paid*Values_Entered,Monthly_Payment,""), "")</f>
        <v>567.78900134700291</v>
      </c>
      <c r="F57" s="33">
        <f ca="1">IFERROR(IF(Loan_Not_Paid*Values_Entered,Principal,""), "")</f>
        <v>133.24008726848874</v>
      </c>
      <c r="G57" s="33">
        <f ca="1">IFERROR(IF(Loan_Not_Paid*Values_Entered,Interest,""), "")</f>
        <v>434.54891407851414</v>
      </c>
      <c r="H57" s="34">
        <f ca="1">IFERROR(IF(Loan_Not_Paid*Values_Entered,Ending_Balance,""), "")</f>
        <v>94677.432075316421</v>
      </c>
    </row>
    <row r="58" spans="2:8" ht="28.15" customHeight="1" x14ac:dyDescent="0.3">
      <c r="B58" s="31">
        <f ca="1">IFERROR(IF(Loan_Not_Paid*Values_Entered,Payment_Number,""), "")</f>
        <v>45</v>
      </c>
      <c r="C58" s="32">
        <f ca="1">IFERROR(IF(Loan_Not_Paid*Values_Entered,Payment_Date,""), "")</f>
        <v>47273</v>
      </c>
      <c r="D58" s="33">
        <f ca="1">IFERROR(IF(Loan_Not_Paid*Values_Entered,Beginning_Balance,""), "")</f>
        <v>94677.432075316421</v>
      </c>
      <c r="E58" s="33">
        <f ca="1">IFERROR(IF(Loan_Not_Paid*Values_Entered,Monthly_Payment,""), "")</f>
        <v>567.78900134700291</v>
      </c>
      <c r="F58" s="33">
        <f ca="1">IFERROR(IF(Loan_Not_Paid*Values_Entered,Principal,""), "")</f>
        <v>133.85077100180263</v>
      </c>
      <c r="G58" s="33">
        <f ca="1">IFERROR(IF(Loan_Not_Paid*Values_Entered,Interest,""), "")</f>
        <v>433.93823034520028</v>
      </c>
      <c r="H58" s="34">
        <f ca="1">IFERROR(IF(Loan_Not_Paid*Values_Entered,Ending_Balance,""), "")</f>
        <v>94543.581304314604</v>
      </c>
    </row>
    <row r="59" spans="2:8" ht="28.15" customHeight="1" x14ac:dyDescent="0.3">
      <c r="B59" s="31">
        <f ca="1">IFERROR(IF(Loan_Not_Paid*Values_Entered,Payment_Number,""), "")</f>
        <v>46</v>
      </c>
      <c r="C59" s="32">
        <f ca="1">IFERROR(IF(Loan_Not_Paid*Values_Entered,Payment_Date,""), "")</f>
        <v>47303</v>
      </c>
      <c r="D59" s="33">
        <f ca="1">IFERROR(IF(Loan_Not_Paid*Values_Entered,Beginning_Balance,""), "")</f>
        <v>94543.581304314604</v>
      </c>
      <c r="E59" s="33">
        <f ca="1">IFERROR(IF(Loan_Not_Paid*Values_Entered,Monthly_Payment,""), "")</f>
        <v>567.78900134700291</v>
      </c>
      <c r="F59" s="33">
        <f ca="1">IFERROR(IF(Loan_Not_Paid*Values_Entered,Principal,""), "")</f>
        <v>134.46425370222755</v>
      </c>
      <c r="G59" s="33">
        <f ca="1">IFERROR(IF(Loan_Not_Paid*Values_Entered,Interest,""), "")</f>
        <v>433.32474764477536</v>
      </c>
      <c r="H59" s="34">
        <f ca="1">IFERROR(IF(Loan_Not_Paid*Values_Entered,Ending_Balance,""), "")</f>
        <v>94409.117050612389</v>
      </c>
    </row>
    <row r="60" spans="2:8" ht="28.15" customHeight="1" x14ac:dyDescent="0.3">
      <c r="B60" s="31">
        <f ca="1">IFERROR(IF(Loan_Not_Paid*Values_Entered,Payment_Number,""), "")</f>
        <v>47</v>
      </c>
      <c r="C60" s="32">
        <f ca="1">IFERROR(IF(Loan_Not_Paid*Values_Entered,Payment_Date,""), "")</f>
        <v>47334</v>
      </c>
      <c r="D60" s="33">
        <f ca="1">IFERROR(IF(Loan_Not_Paid*Values_Entered,Beginning_Balance,""), "")</f>
        <v>94409.117050612389</v>
      </c>
      <c r="E60" s="33">
        <f ca="1">IFERROR(IF(Loan_Not_Paid*Values_Entered,Monthly_Payment,""), "")</f>
        <v>567.78900134700291</v>
      </c>
      <c r="F60" s="33">
        <f ca="1">IFERROR(IF(Loan_Not_Paid*Values_Entered,Principal,""), "")</f>
        <v>135.08054819836278</v>
      </c>
      <c r="G60" s="33">
        <f ca="1">IFERROR(IF(Loan_Not_Paid*Values_Entered,Interest,""), "")</f>
        <v>432.7084531486401</v>
      </c>
      <c r="H60" s="34">
        <f ca="1">IFERROR(IF(Loan_Not_Paid*Values_Entered,Ending_Balance,""), "")</f>
        <v>94274.036502414034</v>
      </c>
    </row>
    <row r="61" spans="2:8" ht="28.15" customHeight="1" x14ac:dyDescent="0.3">
      <c r="B61" s="31">
        <f ca="1">IFERROR(IF(Loan_Not_Paid*Values_Entered,Payment_Number,""), "")</f>
        <v>48</v>
      </c>
      <c r="C61" s="32">
        <f ca="1">IFERROR(IF(Loan_Not_Paid*Values_Entered,Payment_Date,""), "")</f>
        <v>47365</v>
      </c>
      <c r="D61" s="33">
        <f ca="1">IFERROR(IF(Loan_Not_Paid*Values_Entered,Beginning_Balance,""), "")</f>
        <v>94274.036502414034</v>
      </c>
      <c r="E61" s="33">
        <f ca="1">IFERROR(IF(Loan_Not_Paid*Values_Entered,Monthly_Payment,""), "")</f>
        <v>567.78900134700291</v>
      </c>
      <c r="F61" s="33">
        <f ca="1">IFERROR(IF(Loan_Not_Paid*Values_Entered,Principal,""), "")</f>
        <v>135.69966737760527</v>
      </c>
      <c r="G61" s="33">
        <f ca="1">IFERROR(IF(Loan_Not_Paid*Values_Entered,Interest,""), "")</f>
        <v>432.08933396939767</v>
      </c>
      <c r="H61" s="34">
        <f ca="1">IFERROR(IF(Loan_Not_Paid*Values_Entered,Ending_Balance,""), "")</f>
        <v>94138.336835036418</v>
      </c>
    </row>
    <row r="62" spans="2:8" ht="28.15" customHeight="1" x14ac:dyDescent="0.3">
      <c r="B62" s="31">
        <f ca="1">IFERROR(IF(Loan_Not_Paid*Values_Entered,Payment_Number,""), "")</f>
        <v>49</v>
      </c>
      <c r="C62" s="32">
        <f ca="1">IFERROR(IF(Loan_Not_Paid*Values_Entered,Payment_Date,""), "")</f>
        <v>47395</v>
      </c>
      <c r="D62" s="33">
        <f ca="1">IFERROR(IF(Loan_Not_Paid*Values_Entered,Beginning_Balance,""), "")</f>
        <v>94138.336835036418</v>
      </c>
      <c r="E62" s="33">
        <f ca="1">IFERROR(IF(Loan_Not_Paid*Values_Entered,Monthly_Payment,""), "")</f>
        <v>567.78900134700291</v>
      </c>
      <c r="F62" s="33">
        <f ca="1">IFERROR(IF(Loan_Not_Paid*Values_Entered,Principal,""), "")</f>
        <v>136.32162418641929</v>
      </c>
      <c r="G62" s="33">
        <f ca="1">IFERROR(IF(Loan_Not_Paid*Values_Entered,Interest,""), "")</f>
        <v>431.46737716058357</v>
      </c>
      <c r="H62" s="34">
        <f ca="1">IFERROR(IF(Loan_Not_Paid*Values_Entered,Ending_Balance,""), "")</f>
        <v>94002.01521084999</v>
      </c>
    </row>
    <row r="63" spans="2:8" ht="28.15" customHeight="1" x14ac:dyDescent="0.3">
      <c r="B63" s="31">
        <f ca="1">IFERROR(IF(Loan_Not_Paid*Values_Entered,Payment_Number,""), "")</f>
        <v>50</v>
      </c>
      <c r="C63" s="32">
        <f ca="1">IFERROR(IF(Loan_Not_Paid*Values_Entered,Payment_Date,""), "")</f>
        <v>47426</v>
      </c>
      <c r="D63" s="33">
        <f ca="1">IFERROR(IF(Loan_Not_Paid*Values_Entered,Beginning_Balance,""), "")</f>
        <v>94002.01521084999</v>
      </c>
      <c r="E63" s="33">
        <f ca="1">IFERROR(IF(Loan_Not_Paid*Values_Entered,Monthly_Payment,""), "")</f>
        <v>567.78900134700291</v>
      </c>
      <c r="F63" s="33">
        <f ca="1">IFERROR(IF(Loan_Not_Paid*Values_Entered,Principal,""), "")</f>
        <v>136.94643163060704</v>
      </c>
      <c r="G63" s="33">
        <f ca="1">IFERROR(IF(Loan_Not_Paid*Values_Entered,Interest,""), "")</f>
        <v>430.84256971639587</v>
      </c>
      <c r="H63" s="34">
        <f ca="1">IFERROR(IF(Loan_Not_Paid*Values_Entered,Ending_Balance,""), "")</f>
        <v>93865.068779219393</v>
      </c>
    </row>
    <row r="64" spans="2:8" ht="28.15" customHeight="1" x14ac:dyDescent="0.3">
      <c r="B64" s="31">
        <f ca="1">IFERROR(IF(Loan_Not_Paid*Values_Entered,Payment_Number,""), "")</f>
        <v>51</v>
      </c>
      <c r="C64" s="32">
        <f ca="1">IFERROR(IF(Loan_Not_Paid*Values_Entered,Payment_Date,""), "")</f>
        <v>47456</v>
      </c>
      <c r="D64" s="33">
        <f ca="1">IFERROR(IF(Loan_Not_Paid*Values_Entered,Beginning_Balance,""), "")</f>
        <v>93865.068779219393</v>
      </c>
      <c r="E64" s="33">
        <f ca="1">IFERROR(IF(Loan_Not_Paid*Values_Entered,Monthly_Payment,""), "")</f>
        <v>567.78900134700291</v>
      </c>
      <c r="F64" s="33">
        <f ca="1">IFERROR(IF(Loan_Not_Paid*Values_Entered,Principal,""), "")</f>
        <v>137.57410277558066</v>
      </c>
      <c r="G64" s="33">
        <f ca="1">IFERROR(IF(Loan_Not_Paid*Values_Entered,Interest,""), "")</f>
        <v>430.21489857142228</v>
      </c>
      <c r="H64" s="34">
        <f ca="1">IFERROR(IF(Loan_Not_Paid*Values_Entered,Ending_Balance,""), "")</f>
        <v>93727.494676443806</v>
      </c>
    </row>
    <row r="65" spans="2:8" ht="28.15" customHeight="1" x14ac:dyDescent="0.3">
      <c r="B65" s="31">
        <f ca="1">IFERROR(IF(Loan_Not_Paid*Values_Entered,Payment_Number,""), "")</f>
        <v>52</v>
      </c>
      <c r="C65" s="32">
        <f ca="1">IFERROR(IF(Loan_Not_Paid*Values_Entered,Payment_Date,""), "")</f>
        <v>47487</v>
      </c>
      <c r="D65" s="33">
        <f ca="1">IFERROR(IF(Loan_Not_Paid*Values_Entered,Beginning_Balance,""), "")</f>
        <v>93727.494676443806</v>
      </c>
      <c r="E65" s="33">
        <f ca="1">IFERROR(IF(Loan_Not_Paid*Values_Entered,Monthly_Payment,""), "")</f>
        <v>567.78900134700291</v>
      </c>
      <c r="F65" s="33">
        <f ca="1">IFERROR(IF(Loan_Not_Paid*Values_Entered,Principal,""), "")</f>
        <v>138.20465074663539</v>
      </c>
      <c r="G65" s="33">
        <f ca="1">IFERROR(IF(Loan_Not_Paid*Values_Entered,Interest,""), "")</f>
        <v>429.58435060036743</v>
      </c>
      <c r="H65" s="34">
        <f ca="1">IFERROR(IF(Loan_Not_Paid*Values_Entered,Ending_Balance,""), "")</f>
        <v>93589.290025697177</v>
      </c>
    </row>
    <row r="66" spans="2:8" ht="28.15" customHeight="1" x14ac:dyDescent="0.3">
      <c r="B66" s="31">
        <f ca="1">IFERROR(IF(Loan_Not_Paid*Values_Entered,Payment_Number,""), "")</f>
        <v>53</v>
      </c>
      <c r="C66" s="32">
        <f ca="1">IFERROR(IF(Loan_Not_Paid*Values_Entered,Payment_Date,""), "")</f>
        <v>47518</v>
      </c>
      <c r="D66" s="33">
        <f ca="1">IFERROR(IF(Loan_Not_Paid*Values_Entered,Beginning_Balance,""), "")</f>
        <v>93589.290025697177</v>
      </c>
      <c r="E66" s="33">
        <f ca="1">IFERROR(IF(Loan_Not_Paid*Values_Entered,Monthly_Payment,""), "")</f>
        <v>567.78900134700291</v>
      </c>
      <c r="F66" s="33">
        <f ca="1">IFERROR(IF(Loan_Not_Paid*Values_Entered,Principal,""), "")</f>
        <v>138.83808872922415</v>
      </c>
      <c r="G66" s="33">
        <f ca="1">IFERROR(IF(Loan_Not_Paid*Values_Entered,Interest,""), "")</f>
        <v>428.95091261777873</v>
      </c>
      <c r="H66" s="34">
        <f ca="1">IFERROR(IF(Loan_Not_Paid*Values_Entered,Ending_Balance,""), "")</f>
        <v>93450.451936967933</v>
      </c>
    </row>
    <row r="67" spans="2:8" ht="28.15" customHeight="1" x14ac:dyDescent="0.3">
      <c r="B67" s="31">
        <f ca="1">IFERROR(IF(Loan_Not_Paid*Values_Entered,Payment_Number,""), "")</f>
        <v>54</v>
      </c>
      <c r="C67" s="32">
        <f ca="1">IFERROR(IF(Loan_Not_Paid*Values_Entered,Payment_Date,""), "")</f>
        <v>47546</v>
      </c>
      <c r="D67" s="33">
        <f ca="1">IFERROR(IF(Loan_Not_Paid*Values_Entered,Beginning_Balance,""), "")</f>
        <v>93450.451936967933</v>
      </c>
      <c r="E67" s="33">
        <f ca="1">IFERROR(IF(Loan_Not_Paid*Values_Entered,Monthly_Payment,""), "")</f>
        <v>567.78900134700291</v>
      </c>
      <c r="F67" s="33">
        <f ca="1">IFERROR(IF(Loan_Not_Paid*Values_Entered,Principal,""), "")</f>
        <v>139.47442996923309</v>
      </c>
      <c r="G67" s="33">
        <f ca="1">IFERROR(IF(Loan_Not_Paid*Values_Entered,Interest,""), "")</f>
        <v>428.31457137776977</v>
      </c>
      <c r="H67" s="34">
        <f ca="1">IFERROR(IF(Loan_Not_Paid*Values_Entered,Ending_Balance,""), "")</f>
        <v>93310.977506998723</v>
      </c>
    </row>
    <row r="68" spans="2:8" ht="28.15" customHeight="1" x14ac:dyDescent="0.3">
      <c r="B68" s="31">
        <f ca="1">IFERROR(IF(Loan_Not_Paid*Values_Entered,Payment_Number,""), "")</f>
        <v>55</v>
      </c>
      <c r="C68" s="32">
        <f ca="1">IFERROR(IF(Loan_Not_Paid*Values_Entered,Payment_Date,""), "")</f>
        <v>47577</v>
      </c>
      <c r="D68" s="33">
        <f ca="1">IFERROR(IF(Loan_Not_Paid*Values_Entered,Beginning_Balance,""), "")</f>
        <v>93310.977506998723</v>
      </c>
      <c r="E68" s="33">
        <f ca="1">IFERROR(IF(Loan_Not_Paid*Values_Entered,Monthly_Payment,""), "")</f>
        <v>567.78900134700291</v>
      </c>
      <c r="F68" s="33">
        <f ca="1">IFERROR(IF(Loan_Not_Paid*Values_Entered,Principal,""), "")</f>
        <v>140.11368777325876</v>
      </c>
      <c r="G68" s="33">
        <f ca="1">IFERROR(IF(Loan_Not_Paid*Values_Entered,Interest,""), "")</f>
        <v>427.67531357374412</v>
      </c>
      <c r="H68" s="34">
        <f ca="1">IFERROR(IF(Loan_Not_Paid*Values_Entered,Ending_Balance,""), "")</f>
        <v>93170.863819225444</v>
      </c>
    </row>
    <row r="69" spans="2:8" ht="28.15" customHeight="1" x14ac:dyDescent="0.3">
      <c r="B69" s="31">
        <f ca="1">IFERROR(IF(Loan_Not_Paid*Values_Entered,Payment_Number,""), "")</f>
        <v>56</v>
      </c>
      <c r="C69" s="32">
        <f ca="1">IFERROR(IF(Loan_Not_Paid*Values_Entered,Payment_Date,""), "")</f>
        <v>47607</v>
      </c>
      <c r="D69" s="33">
        <f ca="1">IFERROR(IF(Loan_Not_Paid*Values_Entered,Beginning_Balance,""), "")</f>
        <v>93170.863819225444</v>
      </c>
      <c r="E69" s="33">
        <f ca="1">IFERROR(IF(Loan_Not_Paid*Values_Entered,Monthly_Payment,""), "")</f>
        <v>567.78900134700291</v>
      </c>
      <c r="F69" s="33">
        <f ca="1">IFERROR(IF(Loan_Not_Paid*Values_Entered,Principal,""), "")</f>
        <v>140.75587550888616</v>
      </c>
      <c r="G69" s="33">
        <f ca="1">IFERROR(IF(Loan_Not_Paid*Values_Entered,Interest,""), "")</f>
        <v>427.03312583811675</v>
      </c>
      <c r="H69" s="34">
        <f ca="1">IFERROR(IF(Loan_Not_Paid*Values_Entered,Ending_Balance,""), "")</f>
        <v>93030.107943716575</v>
      </c>
    </row>
    <row r="70" spans="2:8" ht="28.15" customHeight="1" x14ac:dyDescent="0.3">
      <c r="B70" s="31">
        <f ca="1">IFERROR(IF(Loan_Not_Paid*Values_Entered,Payment_Number,""), "")</f>
        <v>57</v>
      </c>
      <c r="C70" s="32">
        <f ca="1">IFERROR(IF(Loan_Not_Paid*Values_Entered,Payment_Date,""), "")</f>
        <v>47638</v>
      </c>
      <c r="D70" s="33">
        <f ca="1">IFERROR(IF(Loan_Not_Paid*Values_Entered,Beginning_Balance,""), "")</f>
        <v>93030.107943716575</v>
      </c>
      <c r="E70" s="33">
        <f ca="1">IFERROR(IF(Loan_Not_Paid*Values_Entered,Monthly_Payment,""), "")</f>
        <v>567.78900134700291</v>
      </c>
      <c r="F70" s="33">
        <f ca="1">IFERROR(IF(Loan_Not_Paid*Values_Entered,Principal,""), "")</f>
        <v>141.40100660496859</v>
      </c>
      <c r="G70" s="33">
        <f ca="1">IFERROR(IF(Loan_Not_Paid*Values_Entered,Interest,""), "")</f>
        <v>426.38799474203432</v>
      </c>
      <c r="H70" s="34">
        <f ca="1">IFERROR(IF(Loan_Not_Paid*Values_Entered,Ending_Balance,""), "")</f>
        <v>92888.706937111594</v>
      </c>
    </row>
    <row r="71" spans="2:8" ht="28.15" customHeight="1" x14ac:dyDescent="0.3">
      <c r="B71" s="31">
        <f ca="1">IFERROR(IF(Loan_Not_Paid*Values_Entered,Payment_Number,""), "")</f>
        <v>58</v>
      </c>
      <c r="C71" s="32">
        <f ca="1">IFERROR(IF(Loan_Not_Paid*Values_Entered,Payment_Date,""), "")</f>
        <v>47668</v>
      </c>
      <c r="D71" s="33">
        <f ca="1">IFERROR(IF(Loan_Not_Paid*Values_Entered,Beginning_Balance,""), "")</f>
        <v>92888.706937111594</v>
      </c>
      <c r="E71" s="33">
        <f ca="1">IFERROR(IF(Loan_Not_Paid*Values_Entered,Monthly_Payment,""), "")</f>
        <v>567.78900134700291</v>
      </c>
      <c r="F71" s="33">
        <f ca="1">IFERROR(IF(Loan_Not_Paid*Values_Entered,Principal,""), "")</f>
        <v>142.04909455190801</v>
      </c>
      <c r="G71" s="33">
        <f ca="1">IFERROR(IF(Loan_Not_Paid*Values_Entered,Interest,""), "")</f>
        <v>425.7399067950949</v>
      </c>
      <c r="H71" s="34">
        <f ca="1">IFERROR(IF(Loan_Not_Paid*Values_Entered,Ending_Balance,""), "")</f>
        <v>92746.657842559682</v>
      </c>
    </row>
    <row r="72" spans="2:8" ht="28.15" customHeight="1" x14ac:dyDescent="0.3">
      <c r="B72" s="31">
        <f ca="1">IFERROR(IF(Loan_Not_Paid*Values_Entered,Payment_Number,""), "")</f>
        <v>59</v>
      </c>
      <c r="C72" s="32">
        <f ca="1">IFERROR(IF(Loan_Not_Paid*Values_Entered,Payment_Date,""), "")</f>
        <v>47699</v>
      </c>
      <c r="D72" s="33">
        <f ca="1">IFERROR(IF(Loan_Not_Paid*Values_Entered,Beginning_Balance,""), "")</f>
        <v>92746.657842559682</v>
      </c>
      <c r="E72" s="33">
        <f ca="1">IFERROR(IF(Loan_Not_Paid*Values_Entered,Monthly_Payment,""), "")</f>
        <v>567.78900134700291</v>
      </c>
      <c r="F72" s="33">
        <f ca="1">IFERROR(IF(Loan_Not_Paid*Values_Entered,Principal,""), "")</f>
        <v>142.7001529019376</v>
      </c>
      <c r="G72" s="33">
        <f ca="1">IFERROR(IF(Loan_Not_Paid*Values_Entered,Interest,""), "")</f>
        <v>425.08884844506525</v>
      </c>
      <c r="H72" s="34">
        <f ca="1">IFERROR(IF(Loan_Not_Paid*Values_Entered,Ending_Balance,""), "")</f>
        <v>92603.957689657749</v>
      </c>
    </row>
    <row r="73" spans="2:8" ht="28.15" customHeight="1" x14ac:dyDescent="0.3">
      <c r="B73" s="35">
        <f ca="1">IFERROR(IF(Loan_Not_Paid*Values_Entered,Payment_Number,""), "")</f>
        <v>60</v>
      </c>
      <c r="C73" s="36">
        <f ca="1">IFERROR(IF(Loan_Not_Paid*Values_Entered,Payment_Date,""), "")</f>
        <v>47730</v>
      </c>
      <c r="D73" s="37">
        <f ca="1">IFERROR(IF(Loan_Not_Paid*Values_Entered,Beginning_Balance,""), "")</f>
        <v>92603.957689657749</v>
      </c>
      <c r="E73" s="37">
        <f ca="1">IFERROR(IF(Loan_Not_Paid*Values_Entered,Monthly_Payment,""), "")</f>
        <v>567.78900134700291</v>
      </c>
      <c r="F73" s="37">
        <f ca="1">IFERROR(IF(Loan_Not_Paid*Values_Entered,Principal,""), "")</f>
        <v>143.35419526940478</v>
      </c>
      <c r="G73" s="37">
        <f ca="1">IFERROR(IF(Loan_Not_Paid*Values_Entered,Interest,""), "")</f>
        <v>424.43480607759807</v>
      </c>
      <c r="H73" s="38">
        <f ca="1">IFERROR(IF(Loan_Not_Paid*Values_Entered,Ending_Balance,""), "")</f>
        <v>92460.603494388342</v>
      </c>
    </row>
    <row r="74" spans="2:8" ht="25.15" customHeight="1" x14ac:dyDescent="0.3">
      <c r="B74" s="18">
        <f ca="1">IFERROR(IF(Loan_Not_Paid*Values_Entered,Payment_Number,""), "")</f>
        <v>61</v>
      </c>
      <c r="C74" s="19">
        <f ca="1">IFERROR(IF(Loan_Not_Paid*Values_Entered,Payment_Date,""), "")</f>
        <v>47760</v>
      </c>
      <c r="D74" s="3">
        <f ca="1">IFERROR(IF(Loan_Not_Paid*Values_Entered,Beginning_Balance,""), "")</f>
        <v>92460.603494388342</v>
      </c>
      <c r="E74" s="3">
        <f ca="1">IFERROR(IF(Loan_Not_Paid*Values_Entered,Monthly_Payment,""), "")</f>
        <v>567.78900134700291</v>
      </c>
      <c r="F74" s="3">
        <f ca="1">IFERROR(IF(Loan_Not_Paid*Values_Entered,Principal,""), "")</f>
        <v>144.01123533105624</v>
      </c>
      <c r="G74" s="3">
        <f ca="1">IFERROR(IF(Loan_Not_Paid*Values_Entered,Interest,""), "")</f>
        <v>423.77776601594661</v>
      </c>
      <c r="H74" s="20">
        <f ca="1">IFERROR(IF(Loan_Not_Paid*Values_Entered,Ending_Balance,""), "")</f>
        <v>92316.592259057303</v>
      </c>
    </row>
    <row r="75" spans="2:8" ht="25.15" customHeight="1" x14ac:dyDescent="0.3">
      <c r="B75" s="18">
        <f ca="1">IFERROR(IF(Loan_Not_Paid*Values_Entered,Payment_Number,""), "")</f>
        <v>62</v>
      </c>
      <c r="C75" s="19">
        <f ca="1">IFERROR(IF(Loan_Not_Paid*Values_Entered,Payment_Date,""), "")</f>
        <v>47791</v>
      </c>
      <c r="D75" s="3">
        <f ca="1">IFERROR(IF(Loan_Not_Paid*Values_Entered,Beginning_Balance,""), "")</f>
        <v>92316.592259057303</v>
      </c>
      <c r="E75" s="3">
        <f ca="1">IFERROR(IF(Loan_Not_Paid*Values_Entered,Monthly_Payment,""), "")</f>
        <v>567.78900134700291</v>
      </c>
      <c r="F75" s="3">
        <f ca="1">IFERROR(IF(Loan_Not_Paid*Values_Entered,Principal,""), "")</f>
        <v>144.67128682632355</v>
      </c>
      <c r="G75" s="3">
        <f ca="1">IFERROR(IF(Loan_Not_Paid*Values_Entered,Interest,""), "")</f>
        <v>423.11771452067933</v>
      </c>
      <c r="H75" s="20">
        <f ca="1">IFERROR(IF(Loan_Not_Paid*Values_Entered,Ending_Balance,""), "")</f>
        <v>92171.920972230961</v>
      </c>
    </row>
    <row r="76" spans="2:8" ht="25.15" customHeight="1" x14ac:dyDescent="0.3">
      <c r="B76" s="18">
        <f ca="1">IFERROR(IF(Loan_Not_Paid*Values_Entered,Payment_Number,""), "")</f>
        <v>63</v>
      </c>
      <c r="C76" s="19">
        <f ca="1">IFERROR(IF(Loan_Not_Paid*Values_Entered,Payment_Date,""), "")</f>
        <v>47821</v>
      </c>
      <c r="D76" s="3">
        <f ca="1">IFERROR(IF(Loan_Not_Paid*Values_Entered,Beginning_Balance,""), "")</f>
        <v>92171.920972230961</v>
      </c>
      <c r="E76" s="3">
        <f ca="1">IFERROR(IF(Loan_Not_Paid*Values_Entered,Monthly_Payment,""), "")</f>
        <v>567.78900134700291</v>
      </c>
      <c r="F76" s="3">
        <f ca="1">IFERROR(IF(Loan_Not_Paid*Values_Entered,Principal,""), "")</f>
        <v>145.33436355761089</v>
      </c>
      <c r="G76" s="3">
        <f ca="1">IFERROR(IF(Loan_Not_Paid*Values_Entered,Interest,""), "")</f>
        <v>422.454637789392</v>
      </c>
      <c r="H76" s="20">
        <f ca="1">IFERROR(IF(Loan_Not_Paid*Values_Entered,Ending_Balance,""), "")</f>
        <v>92026.586608673359</v>
      </c>
    </row>
    <row r="77" spans="2:8" x14ac:dyDescent="0.3">
      <c r="B77" s="18">
        <f ca="1">IFERROR(IF(Loan_Not_Paid*Values_Entered,Payment_Number,""), "")</f>
        <v>64</v>
      </c>
      <c r="C77" s="19">
        <f ca="1">IFERROR(IF(Loan_Not_Paid*Values_Entered,Payment_Date,""), "")</f>
        <v>47852</v>
      </c>
      <c r="D77" s="3">
        <f ca="1">IFERROR(IF(Loan_Not_Paid*Values_Entered,Beginning_Balance,""), "")</f>
        <v>92026.586608673359</v>
      </c>
      <c r="E77" s="3">
        <f ca="1">IFERROR(IF(Loan_Not_Paid*Values_Entered,Monthly_Payment,""), "")</f>
        <v>567.78900134700291</v>
      </c>
      <c r="F77" s="3">
        <f ca="1">IFERROR(IF(Loan_Not_Paid*Values_Entered,Principal,""), "")</f>
        <v>146.00047939058328</v>
      </c>
      <c r="G77" s="3">
        <f ca="1">IFERROR(IF(Loan_Not_Paid*Values_Entered,Interest,""), "")</f>
        <v>421.78852195641963</v>
      </c>
      <c r="H77" s="3">
        <f ca="1">IFERROR(IF(Loan_Not_Paid*Values_Entered,Ending_Balance,""), "")</f>
        <v>91880.586129282761</v>
      </c>
    </row>
    <row r="78" spans="2:8" x14ac:dyDescent="0.3">
      <c r="B78" s="18">
        <f ca="1">IFERROR(IF(Loan_Not_Paid*Values_Entered,Payment_Number,""), "")</f>
        <v>65</v>
      </c>
      <c r="C78" s="19">
        <f ca="1">IFERROR(IF(Loan_Not_Paid*Values_Entered,Payment_Date,""), "")</f>
        <v>47883</v>
      </c>
      <c r="D78" s="3">
        <f ca="1">IFERROR(IF(Loan_Not_Paid*Values_Entered,Beginning_Balance,""), "")</f>
        <v>91880.586129282761</v>
      </c>
      <c r="E78" s="3">
        <f ca="1">IFERROR(IF(Loan_Not_Paid*Values_Entered,Monthly_Payment,""), "")</f>
        <v>567.78900134700291</v>
      </c>
      <c r="F78" s="3">
        <f ca="1">IFERROR(IF(Loan_Not_Paid*Values_Entered,Principal,""), "")</f>
        <v>146.6696482544568</v>
      </c>
      <c r="G78" s="3">
        <f ca="1">IFERROR(IF(Loan_Not_Paid*Values_Entered,Interest,""), "")</f>
        <v>421.11935309254613</v>
      </c>
      <c r="H78" s="3">
        <f ca="1">IFERROR(IF(Loan_Not_Paid*Values_Entered,Ending_Balance,""), "")</f>
        <v>91733.916481028326</v>
      </c>
    </row>
    <row r="79" spans="2:8" x14ac:dyDescent="0.3">
      <c r="B79" s="15">
        <f ca="1">IFERROR(IF(Loan_Not_Paid*Values_Entered,Payment_Number,""), "")</f>
        <v>66</v>
      </c>
      <c r="C79" s="16">
        <f ca="1">IFERROR(IF(Loan_Not_Paid*Values_Entered,Payment_Date,""), "")</f>
        <v>47911</v>
      </c>
      <c r="D79" s="17">
        <f ca="1">IFERROR(IF(Loan_Not_Paid*Values_Entered,Beginning_Balance,""), "")</f>
        <v>91733.916481028326</v>
      </c>
      <c r="E79" s="17">
        <f ca="1">IFERROR(IF(Loan_Not_Paid*Values_Entered,Monthly_Payment,""), "")</f>
        <v>567.78900134700291</v>
      </c>
      <c r="F79" s="17">
        <f ca="1">IFERROR(IF(Loan_Not_Paid*Values_Entered,Principal,""), "")</f>
        <v>147.34188414228973</v>
      </c>
      <c r="G79" s="17">
        <f ca="1">IFERROR(IF(Loan_Not_Paid*Values_Entered,Interest,""), "")</f>
        <v>420.44711720471321</v>
      </c>
      <c r="H79" s="17">
        <f ca="1">IFERROR(IF(Loan_Not_Paid*Values_Entered,Ending_Balance,""), "")</f>
        <v>91586.574596886028</v>
      </c>
    </row>
    <row r="80" spans="2:8" x14ac:dyDescent="0.3">
      <c r="B80" s="15">
        <f ca="1">IFERROR(IF(Loan_Not_Paid*Values_Entered,Payment_Number,""), "")</f>
        <v>67</v>
      </c>
      <c r="C80" s="16">
        <f ca="1">IFERROR(IF(Loan_Not_Paid*Values_Entered,Payment_Date,""), "")</f>
        <v>47942</v>
      </c>
      <c r="D80" s="17">
        <f ca="1">IFERROR(IF(Loan_Not_Paid*Values_Entered,Beginning_Balance,""), "")</f>
        <v>91586.574596886028</v>
      </c>
      <c r="E80" s="17">
        <f ca="1">IFERROR(IF(Loan_Not_Paid*Values_Entered,Monthly_Payment,""), "")</f>
        <v>567.78900134700291</v>
      </c>
      <c r="F80" s="17">
        <f ca="1">IFERROR(IF(Loan_Not_Paid*Values_Entered,Principal,""), "")</f>
        <v>148.0172011112752</v>
      </c>
      <c r="G80" s="17">
        <f ca="1">IFERROR(IF(Loan_Not_Paid*Values_Entered,Interest,""), "")</f>
        <v>419.77180023572771</v>
      </c>
      <c r="H80" s="17">
        <f ca="1">IFERROR(IF(Loan_Not_Paid*Values_Entered,Ending_Balance,""), "")</f>
        <v>91438.557395774726</v>
      </c>
    </row>
    <row r="81" spans="2:8" x14ac:dyDescent="0.3">
      <c r="B81" s="15">
        <f ca="1">IFERROR(IF(Loan_Not_Paid*Values_Entered,Payment_Number,""), "")</f>
        <v>68</v>
      </c>
      <c r="C81" s="16">
        <f ca="1">IFERROR(IF(Loan_Not_Paid*Values_Entered,Payment_Date,""), "")</f>
        <v>47972</v>
      </c>
      <c r="D81" s="17">
        <f ca="1">IFERROR(IF(Loan_Not_Paid*Values_Entered,Beginning_Balance,""), "")</f>
        <v>91438.557395774726</v>
      </c>
      <c r="E81" s="17">
        <f ca="1">IFERROR(IF(Loan_Not_Paid*Values_Entered,Monthly_Payment,""), "")</f>
        <v>567.78900134700291</v>
      </c>
      <c r="F81" s="17">
        <f ca="1">IFERROR(IF(Loan_Not_Paid*Values_Entered,Principal,""), "")</f>
        <v>148.69561328303524</v>
      </c>
      <c r="G81" s="17">
        <f ca="1">IFERROR(IF(Loan_Not_Paid*Values_Entered,Interest,""), "")</f>
        <v>419.09338806396772</v>
      </c>
      <c r="H81" s="17">
        <f ca="1">IFERROR(IF(Loan_Not_Paid*Values_Entered,Ending_Balance,""), "")</f>
        <v>91289.861782491716</v>
      </c>
    </row>
    <row r="82" spans="2:8" x14ac:dyDescent="0.3">
      <c r="B82" s="15">
        <f ca="1">IFERROR(IF(Loan_Not_Paid*Values_Entered,Payment_Number,""), "")</f>
        <v>69</v>
      </c>
      <c r="C82" s="16">
        <f ca="1">IFERROR(IF(Loan_Not_Paid*Values_Entered,Payment_Date,""), "")</f>
        <v>48003</v>
      </c>
      <c r="D82" s="17">
        <f ca="1">IFERROR(IF(Loan_Not_Paid*Values_Entered,Beginning_Balance,""), "")</f>
        <v>91289.861782491716</v>
      </c>
      <c r="E82" s="17">
        <f ca="1">IFERROR(IF(Loan_Not_Paid*Values_Entered,Monthly_Payment,""), "")</f>
        <v>567.78900134700291</v>
      </c>
      <c r="F82" s="17">
        <f ca="1">IFERROR(IF(Loan_Not_Paid*Values_Entered,Principal,""), "")</f>
        <v>149.3771348439158</v>
      </c>
      <c r="G82" s="17">
        <f ca="1">IFERROR(IF(Loan_Not_Paid*Values_Entered,Interest,""), "")</f>
        <v>418.41186650308708</v>
      </c>
      <c r="H82" s="17">
        <f ca="1">IFERROR(IF(Loan_Not_Paid*Values_Entered,Ending_Balance,""), "")</f>
        <v>91140.484647647769</v>
      </c>
    </row>
    <row r="83" spans="2:8" x14ac:dyDescent="0.3">
      <c r="B83" s="15">
        <f ca="1">IFERROR(IF(Loan_Not_Paid*Values_Entered,Payment_Number,""), "")</f>
        <v>70</v>
      </c>
      <c r="C83" s="16">
        <f ca="1">IFERROR(IF(Loan_Not_Paid*Values_Entered,Payment_Date,""), "")</f>
        <v>48033</v>
      </c>
      <c r="D83" s="17">
        <f ca="1">IFERROR(IF(Loan_Not_Paid*Values_Entered,Beginning_Balance,""), "")</f>
        <v>91140.484647647769</v>
      </c>
      <c r="E83" s="17">
        <f ca="1">IFERROR(IF(Loan_Not_Paid*Values_Entered,Monthly_Payment,""), "")</f>
        <v>567.78900134700291</v>
      </c>
      <c r="F83" s="17">
        <f ca="1">IFERROR(IF(Loan_Not_Paid*Values_Entered,Principal,""), "")</f>
        <v>150.06178004528377</v>
      </c>
      <c r="G83" s="17">
        <f ca="1">IFERROR(IF(Loan_Not_Paid*Values_Entered,Interest,""), "")</f>
        <v>417.72722130171906</v>
      </c>
      <c r="H83" s="17">
        <f ca="1">IFERROR(IF(Loan_Not_Paid*Values_Entered,Ending_Balance,""), "")</f>
        <v>90990.422867602509</v>
      </c>
    </row>
    <row r="84" spans="2:8" x14ac:dyDescent="0.3">
      <c r="B84" s="15">
        <f ca="1">IFERROR(IF(Loan_Not_Paid*Values_Entered,Payment_Number,""), "")</f>
        <v>71</v>
      </c>
      <c r="C84" s="16">
        <f ca="1">IFERROR(IF(Loan_Not_Paid*Values_Entered,Payment_Date,""), "")</f>
        <v>48064</v>
      </c>
      <c r="D84" s="17">
        <f ca="1">IFERROR(IF(Loan_Not_Paid*Values_Entered,Beginning_Balance,""), "")</f>
        <v>90990.422867602509</v>
      </c>
      <c r="E84" s="17">
        <f ca="1">IFERROR(IF(Loan_Not_Paid*Values_Entered,Monthly_Payment,""), "")</f>
        <v>567.78900134700291</v>
      </c>
      <c r="F84" s="17">
        <f ca="1">IFERROR(IF(Loan_Not_Paid*Values_Entered,Principal,""), "")</f>
        <v>150.74956320382461</v>
      </c>
      <c r="G84" s="17">
        <f ca="1">IFERROR(IF(Loan_Not_Paid*Values_Entered,Interest,""), "")</f>
        <v>417.03943814317824</v>
      </c>
      <c r="H84" s="17">
        <f ca="1">IFERROR(IF(Loan_Not_Paid*Values_Entered,Ending_Balance,""), "")</f>
        <v>90839.67330439869</v>
      </c>
    </row>
    <row r="85" spans="2:8" x14ac:dyDescent="0.3">
      <c r="B85" s="15">
        <f ca="1">IFERROR(IF(Loan_Not_Paid*Values_Entered,Payment_Number,""), "")</f>
        <v>72</v>
      </c>
      <c r="C85" s="16">
        <f ca="1">IFERROR(IF(Loan_Not_Paid*Values_Entered,Payment_Date,""), "")</f>
        <v>48095</v>
      </c>
      <c r="D85" s="17">
        <f ca="1">IFERROR(IF(Loan_Not_Paid*Values_Entered,Beginning_Balance,""), "")</f>
        <v>90839.67330439869</v>
      </c>
      <c r="E85" s="17">
        <f ca="1">IFERROR(IF(Loan_Not_Paid*Values_Entered,Monthly_Payment,""), "")</f>
        <v>567.78900134700291</v>
      </c>
      <c r="F85" s="17">
        <f ca="1">IFERROR(IF(Loan_Not_Paid*Values_Entered,Principal,""), "")</f>
        <v>151.44049870184219</v>
      </c>
      <c r="G85" s="17">
        <f ca="1">IFERROR(IF(Loan_Not_Paid*Values_Entered,Interest,""), "")</f>
        <v>416.34850264516075</v>
      </c>
      <c r="H85" s="17">
        <f ca="1">IFERROR(IF(Loan_Not_Paid*Values_Entered,Ending_Balance,""), "")</f>
        <v>90688.23280569684</v>
      </c>
    </row>
    <row r="86" spans="2:8" x14ac:dyDescent="0.3">
      <c r="B86" s="15">
        <f ca="1">IFERROR(IF(Loan_Not_Paid*Values_Entered,Payment_Number,""), "")</f>
        <v>73</v>
      </c>
      <c r="C86" s="16">
        <f ca="1">IFERROR(IF(Loan_Not_Paid*Values_Entered,Payment_Date,""), "")</f>
        <v>48125</v>
      </c>
      <c r="D86" s="17">
        <f ca="1">IFERROR(IF(Loan_Not_Paid*Values_Entered,Beginning_Balance,""), "")</f>
        <v>90688.23280569684</v>
      </c>
      <c r="E86" s="17">
        <f ca="1">IFERROR(IF(Loan_Not_Paid*Values_Entered,Monthly_Payment,""), "")</f>
        <v>567.78900134700291</v>
      </c>
      <c r="F86" s="17">
        <f ca="1">IFERROR(IF(Loan_Not_Paid*Values_Entered,Principal,""), "")</f>
        <v>152.13460098755894</v>
      </c>
      <c r="G86" s="17">
        <f ca="1">IFERROR(IF(Loan_Not_Paid*Values_Entered,Interest,""), "")</f>
        <v>415.65440035944397</v>
      </c>
      <c r="H86" s="17">
        <f ca="1">IFERROR(IF(Loan_Not_Paid*Values_Entered,Ending_Balance,""), "")</f>
        <v>90536.098204709284</v>
      </c>
    </row>
    <row r="87" spans="2:8" x14ac:dyDescent="0.3">
      <c r="B87" s="15">
        <f ca="1">IFERROR(IF(Loan_Not_Paid*Values_Entered,Payment_Number,""), "")</f>
        <v>74</v>
      </c>
      <c r="C87" s="16">
        <f ca="1">IFERROR(IF(Loan_Not_Paid*Values_Entered,Payment_Date,""), "")</f>
        <v>48156</v>
      </c>
      <c r="D87" s="17">
        <f ca="1">IFERROR(IF(Loan_Not_Paid*Values_Entered,Beginning_Balance,""), "")</f>
        <v>90536.098204709284</v>
      </c>
      <c r="E87" s="17">
        <f ca="1">IFERROR(IF(Loan_Not_Paid*Values_Entered,Monthly_Payment,""), "")</f>
        <v>567.78900134700291</v>
      </c>
      <c r="F87" s="17">
        <f ca="1">IFERROR(IF(Loan_Not_Paid*Values_Entered,Principal,""), "")</f>
        <v>152.8318845754186</v>
      </c>
      <c r="G87" s="17">
        <f ca="1">IFERROR(IF(Loan_Not_Paid*Values_Entered,Interest,""), "")</f>
        <v>414.95711677158431</v>
      </c>
      <c r="H87" s="17">
        <f ca="1">IFERROR(IF(Loan_Not_Paid*Values_Entered,Ending_Balance,""), "")</f>
        <v>90383.266320133873</v>
      </c>
    </row>
    <row r="88" spans="2:8" x14ac:dyDescent="0.3">
      <c r="B88" s="15">
        <f ca="1">IFERROR(IF(Loan_Not_Paid*Values_Entered,Payment_Number,""), "")</f>
        <v>75</v>
      </c>
      <c r="C88" s="16">
        <f ca="1">IFERROR(IF(Loan_Not_Paid*Values_Entered,Payment_Date,""), "")</f>
        <v>48186</v>
      </c>
      <c r="D88" s="17">
        <f ca="1">IFERROR(IF(Loan_Not_Paid*Values_Entered,Beginning_Balance,""), "")</f>
        <v>90383.266320133873</v>
      </c>
      <c r="E88" s="17">
        <f ca="1">IFERROR(IF(Loan_Not_Paid*Values_Entered,Monthly_Payment,""), "")</f>
        <v>567.78900134700291</v>
      </c>
      <c r="F88" s="17">
        <f ca="1">IFERROR(IF(Loan_Not_Paid*Values_Entered,Principal,""), "")</f>
        <v>153.53236404638923</v>
      </c>
      <c r="G88" s="17">
        <f ca="1">IFERROR(IF(Loan_Not_Paid*Values_Entered,Interest,""), "")</f>
        <v>414.25663730061365</v>
      </c>
      <c r="H88" s="17">
        <f ca="1">IFERROR(IF(Loan_Not_Paid*Values_Entered,Ending_Balance,""), "")</f>
        <v>90229.733956087468</v>
      </c>
    </row>
    <row r="89" spans="2:8" x14ac:dyDescent="0.3">
      <c r="B89" s="15">
        <f ca="1">IFERROR(IF(Loan_Not_Paid*Values_Entered,Payment_Number,""), "")</f>
        <v>76</v>
      </c>
      <c r="C89" s="16">
        <f ca="1">IFERROR(IF(Loan_Not_Paid*Values_Entered,Payment_Date,""), "")</f>
        <v>48217</v>
      </c>
      <c r="D89" s="17">
        <f ca="1">IFERROR(IF(Loan_Not_Paid*Values_Entered,Beginning_Balance,""), "")</f>
        <v>90229.733956087468</v>
      </c>
      <c r="E89" s="17">
        <f ca="1">IFERROR(IF(Loan_Not_Paid*Values_Entered,Monthly_Payment,""), "")</f>
        <v>567.78900134700291</v>
      </c>
      <c r="F89" s="17">
        <f ca="1">IFERROR(IF(Loan_Not_Paid*Values_Entered,Principal,""), "")</f>
        <v>154.23605404826853</v>
      </c>
      <c r="G89" s="17">
        <f ca="1">IFERROR(IF(Loan_Not_Paid*Values_Entered,Interest,""), "")</f>
        <v>413.55294729873435</v>
      </c>
      <c r="H89" s="17">
        <f ca="1">IFERROR(IF(Loan_Not_Paid*Values_Entered,Ending_Balance,""), "")</f>
        <v>90075.497902039191</v>
      </c>
    </row>
    <row r="90" spans="2:8" x14ac:dyDescent="0.3">
      <c r="B90" s="15">
        <f ca="1">IFERROR(IF(Loan_Not_Paid*Values_Entered,Payment_Number,""), "")</f>
        <v>77</v>
      </c>
      <c r="C90" s="16">
        <f ca="1">IFERROR(IF(Loan_Not_Paid*Values_Entered,Payment_Date,""), "")</f>
        <v>48248</v>
      </c>
      <c r="D90" s="17">
        <f ca="1">IFERROR(IF(Loan_Not_Paid*Values_Entered,Beginning_Balance,""), "")</f>
        <v>90075.497902039191</v>
      </c>
      <c r="E90" s="17">
        <f ca="1">IFERROR(IF(Loan_Not_Paid*Values_Entered,Monthly_Payment,""), "")</f>
        <v>567.78900134700291</v>
      </c>
      <c r="F90" s="17">
        <f ca="1">IFERROR(IF(Loan_Not_Paid*Values_Entered,Principal,""), "")</f>
        <v>154.94296929598974</v>
      </c>
      <c r="G90" s="17">
        <f ca="1">IFERROR(IF(Loan_Not_Paid*Values_Entered,Interest,""), "")</f>
        <v>412.84603205101314</v>
      </c>
      <c r="H90" s="17">
        <f ca="1">IFERROR(IF(Loan_Not_Paid*Values_Entered,Ending_Balance,""), "")</f>
        <v>89920.554932743209</v>
      </c>
    </row>
    <row r="91" spans="2:8" x14ac:dyDescent="0.3">
      <c r="B91" s="15">
        <f ca="1">IFERROR(IF(Loan_Not_Paid*Values_Entered,Payment_Number,""), "")</f>
        <v>78</v>
      </c>
      <c r="C91" s="16">
        <f ca="1">IFERROR(IF(Loan_Not_Paid*Values_Entered,Payment_Date,""), "")</f>
        <v>48277</v>
      </c>
      <c r="D91" s="17">
        <f ca="1">IFERROR(IF(Loan_Not_Paid*Values_Entered,Beginning_Balance,""), "")</f>
        <v>89920.554932743209</v>
      </c>
      <c r="E91" s="17">
        <f ca="1">IFERROR(IF(Loan_Not_Paid*Values_Entered,Monthly_Payment,""), "")</f>
        <v>567.78900134700291</v>
      </c>
      <c r="F91" s="17">
        <f ca="1">IFERROR(IF(Loan_Not_Paid*Values_Entered,Principal,""), "")</f>
        <v>155.65312457192974</v>
      </c>
      <c r="G91" s="17">
        <f ca="1">IFERROR(IF(Loan_Not_Paid*Values_Entered,Interest,""), "")</f>
        <v>412.13587677507309</v>
      </c>
      <c r="H91" s="17">
        <f ca="1">IFERROR(IF(Loan_Not_Paid*Values_Entered,Ending_Balance,""), "")</f>
        <v>89764.901808171271</v>
      </c>
    </row>
    <row r="92" spans="2:8" x14ac:dyDescent="0.3">
      <c r="B92" s="15">
        <f ca="1">IFERROR(IF(Loan_Not_Paid*Values_Entered,Payment_Number,""), "")</f>
        <v>79</v>
      </c>
      <c r="C92" s="16">
        <f ca="1">IFERROR(IF(Loan_Not_Paid*Values_Entered,Payment_Date,""), "")</f>
        <v>48308</v>
      </c>
      <c r="D92" s="17">
        <f ca="1">IFERROR(IF(Loan_Not_Paid*Values_Entered,Beginning_Balance,""), "")</f>
        <v>89764.901808171271</v>
      </c>
      <c r="E92" s="17">
        <f ca="1">IFERROR(IF(Loan_Not_Paid*Values_Entered,Monthly_Payment,""), "")</f>
        <v>567.78900134700291</v>
      </c>
      <c r="F92" s="17">
        <f ca="1">IFERROR(IF(Loan_Not_Paid*Values_Entered,Principal,""), "")</f>
        <v>156.36653472621768</v>
      </c>
      <c r="G92" s="17">
        <f ca="1">IFERROR(IF(Loan_Not_Paid*Values_Entered,Interest,""), "")</f>
        <v>411.4224666207852</v>
      </c>
      <c r="H92" s="17">
        <f ca="1">IFERROR(IF(Loan_Not_Paid*Values_Entered,Ending_Balance,""), "")</f>
        <v>89608.535273445072</v>
      </c>
    </row>
    <row r="93" spans="2:8" x14ac:dyDescent="0.3">
      <c r="B93" s="15">
        <f ca="1">IFERROR(IF(Loan_Not_Paid*Values_Entered,Payment_Number,""), "")</f>
        <v>80</v>
      </c>
      <c r="C93" s="16">
        <f ca="1">IFERROR(IF(Loan_Not_Paid*Values_Entered,Payment_Date,""), "")</f>
        <v>48338</v>
      </c>
      <c r="D93" s="17">
        <f ca="1">IFERROR(IF(Loan_Not_Paid*Values_Entered,Beginning_Balance,""), "")</f>
        <v>89608.535273445072</v>
      </c>
      <c r="E93" s="17">
        <f ca="1">IFERROR(IF(Loan_Not_Paid*Values_Entered,Monthly_Payment,""), "")</f>
        <v>567.78900134700291</v>
      </c>
      <c r="F93" s="17">
        <f ca="1">IFERROR(IF(Loan_Not_Paid*Values_Entered,Principal,""), "")</f>
        <v>157.08321467704624</v>
      </c>
      <c r="G93" s="17">
        <f ca="1">IFERROR(IF(Loan_Not_Paid*Values_Entered,Interest,""), "")</f>
        <v>410.70578666995664</v>
      </c>
      <c r="H93" s="17">
        <f ca="1">IFERROR(IF(Loan_Not_Paid*Values_Entered,Ending_Balance,""), "")</f>
        <v>89451.452058768045</v>
      </c>
    </row>
    <row r="94" spans="2:8" x14ac:dyDescent="0.3">
      <c r="B94" s="15">
        <f ca="1">IFERROR(IF(Loan_Not_Paid*Values_Entered,Payment_Number,""), "")</f>
        <v>81</v>
      </c>
      <c r="C94" s="16">
        <f ca="1">IFERROR(IF(Loan_Not_Paid*Values_Entered,Payment_Date,""), "")</f>
        <v>48369</v>
      </c>
      <c r="D94" s="17">
        <f ca="1">IFERROR(IF(Loan_Not_Paid*Values_Entered,Beginning_Balance,""), "")</f>
        <v>89451.452058768045</v>
      </c>
      <c r="E94" s="17">
        <f ca="1">IFERROR(IF(Loan_Not_Paid*Values_Entered,Monthly_Payment,""), "")</f>
        <v>567.78900134700291</v>
      </c>
      <c r="F94" s="17">
        <f ca="1">IFERROR(IF(Loan_Not_Paid*Values_Entered,Principal,""), "")</f>
        <v>157.80317941098266</v>
      </c>
      <c r="G94" s="17">
        <f ca="1">IFERROR(IF(Loan_Not_Paid*Values_Entered,Interest,""), "")</f>
        <v>409.98582193602022</v>
      </c>
      <c r="H94" s="17">
        <f ca="1">IFERROR(IF(Loan_Not_Paid*Values_Entered,Ending_Balance,""), "")</f>
        <v>89293.648879357032</v>
      </c>
    </row>
    <row r="95" spans="2:8" x14ac:dyDescent="0.3">
      <c r="B95" s="15">
        <f ca="1">IFERROR(IF(Loan_Not_Paid*Values_Entered,Payment_Number,""), "")</f>
        <v>82</v>
      </c>
      <c r="C95" s="16">
        <f ca="1">IFERROR(IF(Loan_Not_Paid*Values_Entered,Payment_Date,""), "")</f>
        <v>48399</v>
      </c>
      <c r="D95" s="17">
        <f ca="1">IFERROR(IF(Loan_Not_Paid*Values_Entered,Beginning_Balance,""), "")</f>
        <v>89293.648879357032</v>
      </c>
      <c r="E95" s="17">
        <f ca="1">IFERROR(IF(Loan_Not_Paid*Values_Entered,Monthly_Payment,""), "")</f>
        <v>567.78900134700291</v>
      </c>
      <c r="F95" s="17">
        <f ca="1">IFERROR(IF(Loan_Not_Paid*Values_Entered,Principal,""), "")</f>
        <v>158.52644398328303</v>
      </c>
      <c r="G95" s="17">
        <f ca="1">IFERROR(IF(Loan_Not_Paid*Values_Entered,Interest,""), "")</f>
        <v>409.26255736371979</v>
      </c>
      <c r="H95" s="17">
        <f ca="1">IFERROR(IF(Loan_Not_Paid*Values_Entered,Ending_Balance,""), "")</f>
        <v>89135.122435373763</v>
      </c>
    </row>
    <row r="96" spans="2:8" x14ac:dyDescent="0.3">
      <c r="B96" s="15">
        <f ca="1">IFERROR(IF(Loan_Not_Paid*Values_Entered,Payment_Number,""), "")</f>
        <v>83</v>
      </c>
      <c r="C96" s="16">
        <f ca="1">IFERROR(IF(Loan_Not_Paid*Values_Entered,Payment_Date,""), "")</f>
        <v>48430</v>
      </c>
      <c r="D96" s="17">
        <f ca="1">IFERROR(IF(Loan_Not_Paid*Values_Entered,Beginning_Balance,""), "")</f>
        <v>89135.122435373763</v>
      </c>
      <c r="E96" s="17">
        <f ca="1">IFERROR(IF(Loan_Not_Paid*Values_Entered,Monthly_Payment,""), "")</f>
        <v>567.78900134700291</v>
      </c>
      <c r="F96" s="17">
        <f ca="1">IFERROR(IF(Loan_Not_Paid*Values_Entered,Principal,""), "")</f>
        <v>159.25302351820639</v>
      </c>
      <c r="G96" s="17">
        <f ca="1">IFERROR(IF(Loan_Not_Paid*Values_Entered,Interest,""), "")</f>
        <v>408.53597782879649</v>
      </c>
      <c r="H96" s="17">
        <f ca="1">IFERROR(IF(Loan_Not_Paid*Values_Entered,Ending_Balance,""), "")</f>
        <v>88975.869411855543</v>
      </c>
    </row>
    <row r="97" spans="2:8" x14ac:dyDescent="0.3">
      <c r="B97" s="15">
        <f ca="1">IFERROR(IF(Loan_Not_Paid*Values_Entered,Payment_Number,""), "")</f>
        <v>84</v>
      </c>
      <c r="C97" s="16">
        <f ca="1">IFERROR(IF(Loan_Not_Paid*Values_Entered,Payment_Date,""), "")</f>
        <v>48461</v>
      </c>
      <c r="D97" s="17">
        <f ca="1">IFERROR(IF(Loan_Not_Paid*Values_Entered,Beginning_Balance,""), "")</f>
        <v>88975.869411855543</v>
      </c>
      <c r="E97" s="17">
        <f ca="1">IFERROR(IF(Loan_Not_Paid*Values_Entered,Monthly_Payment,""), "")</f>
        <v>567.78900134700291</v>
      </c>
      <c r="F97" s="17">
        <f ca="1">IFERROR(IF(Loan_Not_Paid*Values_Entered,Principal,""), "")</f>
        <v>159.98293320933155</v>
      </c>
      <c r="G97" s="17">
        <f ca="1">IFERROR(IF(Loan_Not_Paid*Values_Entered,Interest,""), "")</f>
        <v>407.80606813767139</v>
      </c>
      <c r="H97" s="17">
        <f ca="1">IFERROR(IF(Loan_Not_Paid*Values_Entered,Ending_Balance,""), "")</f>
        <v>88815.886478646222</v>
      </c>
    </row>
    <row r="98" spans="2:8" x14ac:dyDescent="0.3">
      <c r="B98" s="15">
        <f ca="1">IFERROR(IF(Loan_Not_Paid*Values_Entered,Payment_Number,""), "")</f>
        <v>85</v>
      </c>
      <c r="C98" s="16">
        <f ca="1">IFERROR(IF(Loan_Not_Paid*Values_Entered,Payment_Date,""), "")</f>
        <v>48491</v>
      </c>
      <c r="D98" s="17">
        <f ca="1">IFERROR(IF(Loan_Not_Paid*Values_Entered,Beginning_Balance,""), "")</f>
        <v>88815.886478646222</v>
      </c>
      <c r="E98" s="17">
        <f ca="1">IFERROR(IF(Loan_Not_Paid*Values_Entered,Monthly_Payment,""), "")</f>
        <v>567.78900134700291</v>
      </c>
      <c r="F98" s="17">
        <f ca="1">IFERROR(IF(Loan_Not_Paid*Values_Entered,Principal,""), "")</f>
        <v>160.71618831987431</v>
      </c>
      <c r="G98" s="17">
        <f ca="1">IFERROR(IF(Loan_Not_Paid*Values_Entered,Interest,""), "")</f>
        <v>407.07281302712857</v>
      </c>
      <c r="H98" s="17">
        <f ca="1">IFERROR(IF(Loan_Not_Paid*Values_Entered,Ending_Balance,""), "")</f>
        <v>88655.17029032635</v>
      </c>
    </row>
    <row r="99" spans="2:8" x14ac:dyDescent="0.3">
      <c r="B99" s="15">
        <f ca="1">IFERROR(IF(Loan_Not_Paid*Values_Entered,Payment_Number,""), "")</f>
        <v>86</v>
      </c>
      <c r="C99" s="16">
        <f ca="1">IFERROR(IF(Loan_Not_Paid*Values_Entered,Payment_Date,""), "")</f>
        <v>48522</v>
      </c>
      <c r="D99" s="17">
        <f ca="1">IFERROR(IF(Loan_Not_Paid*Values_Entered,Beginning_Balance,""), "")</f>
        <v>88655.17029032635</v>
      </c>
      <c r="E99" s="17">
        <f ca="1">IFERROR(IF(Loan_Not_Paid*Values_Entered,Monthly_Payment,""), "")</f>
        <v>567.78900134700291</v>
      </c>
      <c r="F99" s="17">
        <f ca="1">IFERROR(IF(Loan_Not_Paid*Values_Entered,Principal,""), "")</f>
        <v>161.45280418300703</v>
      </c>
      <c r="G99" s="17">
        <f ca="1">IFERROR(IF(Loan_Not_Paid*Values_Entered,Interest,""), "")</f>
        <v>406.33619716399579</v>
      </c>
      <c r="H99" s="17">
        <f ca="1">IFERROR(IF(Loan_Not_Paid*Values_Entered,Ending_Balance,""), "")</f>
        <v>88493.717486143345</v>
      </c>
    </row>
    <row r="100" spans="2:8" x14ac:dyDescent="0.3">
      <c r="B100" s="15">
        <f ca="1">IFERROR(IF(Loan_Not_Paid*Values_Entered,Payment_Number,""), "")</f>
        <v>87</v>
      </c>
      <c r="C100" s="16">
        <f ca="1">IFERROR(IF(Loan_Not_Paid*Values_Entered,Payment_Date,""), "")</f>
        <v>48552</v>
      </c>
      <c r="D100" s="17">
        <f ca="1">IFERROR(IF(Loan_Not_Paid*Values_Entered,Beginning_Balance,""), "")</f>
        <v>88493.717486143345</v>
      </c>
      <c r="E100" s="17">
        <f ca="1">IFERROR(IF(Loan_Not_Paid*Values_Entered,Monthly_Payment,""), "")</f>
        <v>567.78900134700291</v>
      </c>
      <c r="F100" s="17">
        <f ca="1">IFERROR(IF(Loan_Not_Paid*Values_Entered,Principal,""), "")</f>
        <v>162.19279620217918</v>
      </c>
      <c r="G100" s="17">
        <f ca="1">IFERROR(IF(Loan_Not_Paid*Values_Entered,Interest,""), "")</f>
        <v>405.59620514482373</v>
      </c>
      <c r="H100" s="17">
        <f ca="1">IFERROR(IF(Loan_Not_Paid*Values_Entered,Ending_Balance,""), "")</f>
        <v>88331.524689941143</v>
      </c>
    </row>
    <row r="101" spans="2:8" x14ac:dyDescent="0.3">
      <c r="B101" s="15">
        <f ca="1">IFERROR(IF(Loan_Not_Paid*Values_Entered,Payment_Number,""), "")</f>
        <v>88</v>
      </c>
      <c r="C101" s="16">
        <f ca="1">IFERROR(IF(Loan_Not_Paid*Values_Entered,Payment_Date,""), "")</f>
        <v>48583</v>
      </c>
      <c r="D101" s="17">
        <f ca="1">IFERROR(IF(Loan_Not_Paid*Values_Entered,Beginning_Balance,""), "")</f>
        <v>88331.524689941143</v>
      </c>
      <c r="E101" s="17">
        <f ca="1">IFERROR(IF(Loan_Not_Paid*Values_Entered,Monthly_Payment,""), "")</f>
        <v>567.78900134700291</v>
      </c>
      <c r="F101" s="17">
        <f ca="1">IFERROR(IF(Loan_Not_Paid*Values_Entered,Principal,""), "")</f>
        <v>162.93617985143914</v>
      </c>
      <c r="G101" s="17">
        <f ca="1">IFERROR(IF(Loan_Not_Paid*Values_Entered,Interest,""), "")</f>
        <v>404.85282149556372</v>
      </c>
      <c r="H101" s="17">
        <f ca="1">IFERROR(IF(Loan_Not_Paid*Values_Entered,Ending_Balance,""), "")</f>
        <v>88168.588510089699</v>
      </c>
    </row>
    <row r="102" spans="2:8" x14ac:dyDescent="0.3">
      <c r="B102" s="15">
        <f ca="1">IFERROR(IF(Loan_Not_Paid*Values_Entered,Payment_Number,""), "")</f>
        <v>89</v>
      </c>
      <c r="C102" s="16">
        <f ca="1">IFERROR(IF(Loan_Not_Paid*Values_Entered,Payment_Date,""), "")</f>
        <v>48614</v>
      </c>
      <c r="D102" s="17">
        <f ca="1">IFERROR(IF(Loan_Not_Paid*Values_Entered,Beginning_Balance,""), "")</f>
        <v>88168.588510089699</v>
      </c>
      <c r="E102" s="17">
        <f ca="1">IFERROR(IF(Loan_Not_Paid*Values_Entered,Monthly_Payment,""), "")</f>
        <v>567.78900134700291</v>
      </c>
      <c r="F102" s="17">
        <f ca="1">IFERROR(IF(Loan_Not_Paid*Values_Entered,Principal,""), "")</f>
        <v>163.6829706757583</v>
      </c>
      <c r="G102" s="17">
        <f ca="1">IFERROR(IF(Loan_Not_Paid*Values_Entered,Interest,""), "")</f>
        <v>404.10603067124458</v>
      </c>
      <c r="H102" s="17">
        <f ca="1">IFERROR(IF(Loan_Not_Paid*Values_Entered,Ending_Balance,""), "")</f>
        <v>88004.905539413943</v>
      </c>
    </row>
    <row r="103" spans="2:8" x14ac:dyDescent="0.3">
      <c r="B103" s="15">
        <f ca="1">IFERROR(IF(Loan_Not_Paid*Values_Entered,Payment_Number,""), "")</f>
        <v>90</v>
      </c>
      <c r="C103" s="16">
        <f ca="1">IFERROR(IF(Loan_Not_Paid*Values_Entered,Payment_Date,""), "")</f>
        <v>48642</v>
      </c>
      <c r="D103" s="17">
        <f ca="1">IFERROR(IF(Loan_Not_Paid*Values_Entered,Beginning_Balance,""), "")</f>
        <v>88004.905539413943</v>
      </c>
      <c r="E103" s="17">
        <f ca="1">IFERROR(IF(Loan_Not_Paid*Values_Entered,Monthly_Payment,""), "")</f>
        <v>567.78900134700291</v>
      </c>
      <c r="F103" s="17">
        <f ca="1">IFERROR(IF(Loan_Not_Paid*Values_Entered,Principal,""), "")</f>
        <v>164.43318429135547</v>
      </c>
      <c r="G103" s="17">
        <f ca="1">IFERROR(IF(Loan_Not_Paid*Values_Entered,Interest,""), "")</f>
        <v>403.35581705564744</v>
      </c>
      <c r="H103" s="17">
        <f ca="1">IFERROR(IF(Loan_Not_Paid*Values_Entered,Ending_Balance,""), "")</f>
        <v>87840.472355122591</v>
      </c>
    </row>
    <row r="104" spans="2:8" x14ac:dyDescent="0.3">
      <c r="B104" s="15">
        <f ca="1">IFERROR(IF(Loan_Not_Paid*Values_Entered,Payment_Number,""), "")</f>
        <v>91</v>
      </c>
      <c r="C104" s="16">
        <f ca="1">IFERROR(IF(Loan_Not_Paid*Values_Entered,Payment_Date,""), "")</f>
        <v>48673</v>
      </c>
      <c r="D104" s="17">
        <f ca="1">IFERROR(IF(Loan_Not_Paid*Values_Entered,Beginning_Balance,""), "")</f>
        <v>87840.472355122591</v>
      </c>
      <c r="E104" s="17">
        <f ca="1">IFERROR(IF(Loan_Not_Paid*Values_Entered,Monthly_Payment,""), "")</f>
        <v>567.78900134700291</v>
      </c>
      <c r="F104" s="17">
        <f ca="1">IFERROR(IF(Loan_Not_Paid*Values_Entered,Principal,""), "")</f>
        <v>165.1868363860242</v>
      </c>
      <c r="G104" s="17">
        <f ca="1">IFERROR(IF(Loan_Not_Paid*Values_Entered,Interest,""), "")</f>
        <v>402.60216496097877</v>
      </c>
      <c r="H104" s="17">
        <f ca="1">IFERROR(IF(Loan_Not_Paid*Values_Entered,Ending_Balance,""), "")</f>
        <v>87675.285518736579</v>
      </c>
    </row>
    <row r="105" spans="2:8" x14ac:dyDescent="0.3">
      <c r="B105" s="15">
        <f ca="1">IFERROR(IF(Loan_Not_Paid*Values_Entered,Payment_Number,""), "")</f>
        <v>92</v>
      </c>
      <c r="C105" s="16">
        <f ca="1">IFERROR(IF(Loan_Not_Paid*Values_Entered,Payment_Date,""), "")</f>
        <v>48703</v>
      </c>
      <c r="D105" s="17">
        <f ca="1">IFERROR(IF(Loan_Not_Paid*Values_Entered,Beginning_Balance,""), "")</f>
        <v>87675.285518736579</v>
      </c>
      <c r="E105" s="17">
        <f ca="1">IFERROR(IF(Loan_Not_Paid*Values_Entered,Monthly_Payment,""), "")</f>
        <v>567.78900134700291</v>
      </c>
      <c r="F105" s="17">
        <f ca="1">IFERROR(IF(Loan_Not_Paid*Values_Entered,Principal,""), "")</f>
        <v>165.94394271946013</v>
      </c>
      <c r="G105" s="17">
        <f ca="1">IFERROR(IF(Loan_Not_Paid*Values_Entered,Interest,""), "")</f>
        <v>401.8450586275427</v>
      </c>
      <c r="H105" s="17">
        <f ca="1">IFERROR(IF(Loan_Not_Paid*Values_Entered,Ending_Balance,""), "")</f>
        <v>87509.341576017119</v>
      </c>
    </row>
    <row r="106" spans="2:8" x14ac:dyDescent="0.3">
      <c r="B106" s="15">
        <f ca="1">IFERROR(IF(Loan_Not_Paid*Values_Entered,Payment_Number,""), "")</f>
        <v>93</v>
      </c>
      <c r="C106" s="16">
        <f ca="1">IFERROR(IF(Loan_Not_Paid*Values_Entered,Payment_Date,""), "")</f>
        <v>48734</v>
      </c>
      <c r="D106" s="17">
        <f ca="1">IFERROR(IF(Loan_Not_Paid*Values_Entered,Beginning_Balance,""), "")</f>
        <v>87509.341576017119</v>
      </c>
      <c r="E106" s="17">
        <f ca="1">IFERROR(IF(Loan_Not_Paid*Values_Entered,Monthly_Payment,""), "")</f>
        <v>567.78900134700291</v>
      </c>
      <c r="F106" s="17">
        <f ca="1">IFERROR(IF(Loan_Not_Paid*Values_Entered,Principal,""), "")</f>
        <v>166.70451912359101</v>
      </c>
      <c r="G106" s="17">
        <f ca="1">IFERROR(IF(Loan_Not_Paid*Values_Entered,Interest,""), "")</f>
        <v>401.08448222341184</v>
      </c>
      <c r="H106" s="17">
        <f ca="1">IFERROR(IF(Loan_Not_Paid*Values_Entered,Ending_Balance,""), "")</f>
        <v>87342.637056893509</v>
      </c>
    </row>
    <row r="107" spans="2:8" x14ac:dyDescent="0.3">
      <c r="B107" s="15">
        <f ca="1">IFERROR(IF(Loan_Not_Paid*Values_Entered,Payment_Number,""), "")</f>
        <v>94</v>
      </c>
      <c r="C107" s="16">
        <f ca="1">IFERROR(IF(Loan_Not_Paid*Values_Entered,Payment_Date,""), "")</f>
        <v>48764</v>
      </c>
      <c r="D107" s="17">
        <f ca="1">IFERROR(IF(Loan_Not_Paid*Values_Entered,Beginning_Balance,""), "")</f>
        <v>87342.637056893509</v>
      </c>
      <c r="E107" s="17">
        <f ca="1">IFERROR(IF(Loan_Not_Paid*Values_Entered,Monthly_Payment,""), "")</f>
        <v>567.78900134700291</v>
      </c>
      <c r="F107" s="17">
        <f ca="1">IFERROR(IF(Loan_Not_Paid*Values_Entered,Principal,""), "")</f>
        <v>167.46858150290745</v>
      </c>
      <c r="G107" s="17">
        <f ca="1">IFERROR(IF(Loan_Not_Paid*Values_Entered,Interest,""), "")</f>
        <v>400.32041984409545</v>
      </c>
      <c r="H107" s="17">
        <f ca="1">IFERROR(IF(Loan_Not_Paid*Values_Entered,Ending_Balance,""), "")</f>
        <v>87175.168475390616</v>
      </c>
    </row>
    <row r="108" spans="2:8" x14ac:dyDescent="0.3">
      <c r="B108" s="15">
        <f ca="1">IFERROR(IF(Loan_Not_Paid*Values_Entered,Payment_Number,""), "")</f>
        <v>95</v>
      </c>
      <c r="C108" s="16">
        <f ca="1">IFERROR(IF(Loan_Not_Paid*Values_Entered,Payment_Date,""), "")</f>
        <v>48795</v>
      </c>
      <c r="D108" s="17">
        <f ca="1">IFERROR(IF(Loan_Not_Paid*Values_Entered,Beginning_Balance,""), "")</f>
        <v>87175.168475390616</v>
      </c>
      <c r="E108" s="17">
        <f ca="1">IFERROR(IF(Loan_Not_Paid*Values_Entered,Monthly_Payment,""), "")</f>
        <v>567.78900134700291</v>
      </c>
      <c r="F108" s="17">
        <f ca="1">IFERROR(IF(Loan_Not_Paid*Values_Entered,Principal,""), "")</f>
        <v>168.23614583479579</v>
      </c>
      <c r="G108" s="17">
        <f ca="1">IFERROR(IF(Loan_Not_Paid*Values_Entered,Interest,""), "")</f>
        <v>399.55285551220715</v>
      </c>
      <c r="H108" s="17">
        <f ca="1">IFERROR(IF(Loan_Not_Paid*Values_Entered,Ending_Balance,""), "")</f>
        <v>87006.932329555828</v>
      </c>
    </row>
    <row r="109" spans="2:8" x14ac:dyDescent="0.3">
      <c r="B109" s="15">
        <f ca="1">IFERROR(IF(Loan_Not_Paid*Values_Entered,Payment_Number,""), "")</f>
        <v>96</v>
      </c>
      <c r="C109" s="16">
        <f ca="1">IFERROR(IF(Loan_Not_Paid*Values_Entered,Payment_Date,""), "")</f>
        <v>48826</v>
      </c>
      <c r="D109" s="17">
        <f ca="1">IFERROR(IF(Loan_Not_Paid*Values_Entered,Beginning_Balance,""), "")</f>
        <v>87006.932329555828</v>
      </c>
      <c r="E109" s="17">
        <f ca="1">IFERROR(IF(Loan_Not_Paid*Values_Entered,Monthly_Payment,""), "")</f>
        <v>567.78900134700291</v>
      </c>
      <c r="F109" s="17">
        <f ca="1">IFERROR(IF(Loan_Not_Paid*Values_Entered,Principal,""), "")</f>
        <v>169.00722816987189</v>
      </c>
      <c r="G109" s="17">
        <f ca="1">IFERROR(IF(Loan_Not_Paid*Values_Entered,Interest,""), "")</f>
        <v>398.78177317713096</v>
      </c>
      <c r="H109" s="17">
        <f ca="1">IFERROR(IF(Loan_Not_Paid*Values_Entered,Ending_Balance,""), "")</f>
        <v>86837.925101385932</v>
      </c>
    </row>
    <row r="110" spans="2:8" x14ac:dyDescent="0.3">
      <c r="B110" s="15">
        <f ca="1">IFERROR(IF(Loan_Not_Paid*Values_Entered,Payment_Number,""), "")</f>
        <v>97</v>
      </c>
      <c r="C110" s="16">
        <f ca="1">IFERROR(IF(Loan_Not_Paid*Values_Entered,Payment_Date,""), "")</f>
        <v>48856</v>
      </c>
      <c r="D110" s="17">
        <f ca="1">IFERROR(IF(Loan_Not_Paid*Values_Entered,Beginning_Balance,""), "")</f>
        <v>86837.925101385932</v>
      </c>
      <c r="E110" s="17">
        <f ca="1">IFERROR(IF(Loan_Not_Paid*Values_Entered,Monthly_Payment,""), "")</f>
        <v>567.78900134700291</v>
      </c>
      <c r="F110" s="17">
        <f ca="1">IFERROR(IF(Loan_Not_Paid*Values_Entered,Principal,""), "")</f>
        <v>169.78184463231716</v>
      </c>
      <c r="G110" s="17">
        <f ca="1">IFERROR(IF(Loan_Not_Paid*Values_Entered,Interest,""), "")</f>
        <v>398.00715671468566</v>
      </c>
      <c r="H110" s="17">
        <f ca="1">IFERROR(IF(Loan_Not_Paid*Values_Entered,Ending_Balance,""), "")</f>
        <v>86668.143256753625</v>
      </c>
    </row>
    <row r="111" spans="2:8" x14ac:dyDescent="0.3">
      <c r="B111" s="2">
        <f ca="1">IFERROR(IF(Loan_Not_Paid*Values_Entered,Payment_Number,""), "")</f>
        <v>98</v>
      </c>
      <c r="C111" s="4">
        <f ca="1">IFERROR(IF(Loan_Not_Paid*Values_Entered,Payment_Date,""), "")</f>
        <v>48887</v>
      </c>
      <c r="D111" s="5">
        <f ca="1">IFERROR(IF(Loan_Not_Paid*Values_Entered,Beginning_Balance,""), "")</f>
        <v>86668.143256753625</v>
      </c>
      <c r="E111" s="5">
        <f ca="1">IFERROR(IF(Loan_Not_Paid*Values_Entered,Monthly_Payment,""), "")</f>
        <v>567.78900134700291</v>
      </c>
      <c r="F111" s="5">
        <f ca="1">IFERROR(IF(Loan_Not_Paid*Values_Entered,Principal,""), "")</f>
        <v>170.56001142021526</v>
      </c>
      <c r="G111" s="5">
        <f ca="1">IFERROR(IF(Loan_Not_Paid*Values_Entered,Interest,""), "")</f>
        <v>397.22898992678756</v>
      </c>
      <c r="H111" s="5">
        <f ca="1">IFERROR(IF(Loan_Not_Paid*Values_Entered,Ending_Balance,""), "")</f>
        <v>86497.583245333415</v>
      </c>
    </row>
    <row r="112" spans="2:8" x14ac:dyDescent="0.3">
      <c r="B112" s="2">
        <f ca="1">IFERROR(IF(Loan_Not_Paid*Values_Entered,Payment_Number,""), "")</f>
        <v>99</v>
      </c>
      <c r="C112" s="4">
        <f ca="1">IFERROR(IF(Loan_Not_Paid*Values_Entered,Payment_Date,""), "")</f>
        <v>48917</v>
      </c>
      <c r="D112" s="5">
        <f ca="1">IFERROR(IF(Loan_Not_Paid*Values_Entered,Beginning_Balance,""), "")</f>
        <v>86497.583245333415</v>
      </c>
      <c r="E112" s="5">
        <f ca="1">IFERROR(IF(Loan_Not_Paid*Values_Entered,Monthly_Payment,""), "")</f>
        <v>567.78900134700291</v>
      </c>
      <c r="F112" s="5">
        <f ca="1">IFERROR(IF(Loan_Not_Paid*Values_Entered,Principal,""), "")</f>
        <v>171.34174480589127</v>
      </c>
      <c r="G112" s="5">
        <f ca="1">IFERROR(IF(Loan_Not_Paid*Values_Entered,Interest,""), "")</f>
        <v>396.44725654111164</v>
      </c>
      <c r="H112" s="5">
        <f ca="1">IFERROR(IF(Loan_Not_Paid*Values_Entered,Ending_Balance,""), "")</f>
        <v>86326.241500527525</v>
      </c>
    </row>
    <row r="113" spans="2:8" x14ac:dyDescent="0.3">
      <c r="B113" s="2">
        <f ca="1">IFERROR(IF(Loan_Not_Paid*Values_Entered,Payment_Number,""), "")</f>
        <v>100</v>
      </c>
      <c r="C113" s="4">
        <f ca="1">IFERROR(IF(Loan_Not_Paid*Values_Entered,Payment_Date,""), "")</f>
        <v>48948</v>
      </c>
      <c r="D113" s="5">
        <f ca="1">IFERROR(IF(Loan_Not_Paid*Values_Entered,Beginning_Balance,""), "")</f>
        <v>86326.241500527525</v>
      </c>
      <c r="E113" s="5">
        <f ca="1">IFERROR(IF(Loan_Not_Paid*Values_Entered,Monthly_Payment,""), "")</f>
        <v>567.78900134700291</v>
      </c>
      <c r="F113" s="5">
        <f ca="1">IFERROR(IF(Loan_Not_Paid*Values_Entered,Principal,""), "")</f>
        <v>172.1270611362516</v>
      </c>
      <c r="G113" s="5">
        <f ca="1">IFERROR(IF(Loan_Not_Paid*Values_Entered,Interest,""), "")</f>
        <v>395.66194021075131</v>
      </c>
      <c r="H113" s="5">
        <f ca="1">IFERROR(IF(Loan_Not_Paid*Values_Entered,Ending_Balance,""), "")</f>
        <v>86154.114439391269</v>
      </c>
    </row>
    <row r="114" spans="2:8" x14ac:dyDescent="0.3">
      <c r="B114" s="2">
        <f ca="1">IFERROR(IF(Loan_Not_Paid*Values_Entered,Payment_Number,""), "")</f>
        <v>101</v>
      </c>
      <c r="C114" s="4">
        <f ca="1">IFERROR(IF(Loan_Not_Paid*Values_Entered,Payment_Date,""), "")</f>
        <v>48979</v>
      </c>
      <c r="D114" s="5">
        <f ca="1">IFERROR(IF(Loan_Not_Paid*Values_Entered,Beginning_Balance,""), "")</f>
        <v>86154.114439391269</v>
      </c>
      <c r="E114" s="5">
        <f ca="1">IFERROR(IF(Loan_Not_Paid*Values_Entered,Monthly_Payment,""), "")</f>
        <v>567.78900134700291</v>
      </c>
      <c r="F114" s="5">
        <f ca="1">IFERROR(IF(Loan_Not_Paid*Values_Entered,Principal,""), "")</f>
        <v>172.91597683312611</v>
      </c>
      <c r="G114" s="5">
        <f ca="1">IFERROR(IF(Loan_Not_Paid*Values_Entered,Interest,""), "")</f>
        <v>394.87302451387671</v>
      </c>
      <c r="H114" s="5">
        <f ca="1">IFERROR(IF(Loan_Not_Paid*Values_Entered,Ending_Balance,""), "")</f>
        <v>85981.198462558139</v>
      </c>
    </row>
    <row r="115" spans="2:8" x14ac:dyDescent="0.3">
      <c r="B115" s="2">
        <f ca="1">IFERROR(IF(Loan_Not_Paid*Values_Entered,Payment_Number,""), "")</f>
        <v>102</v>
      </c>
      <c r="C115" s="4">
        <f ca="1">IFERROR(IF(Loan_Not_Paid*Values_Entered,Payment_Date,""), "")</f>
        <v>49007</v>
      </c>
      <c r="D115" s="5">
        <f ca="1">IFERROR(IF(Loan_Not_Paid*Values_Entered,Beginning_Balance,""), "")</f>
        <v>85981.198462558139</v>
      </c>
      <c r="E115" s="5">
        <f ca="1">IFERROR(IF(Loan_Not_Paid*Values_Entered,Monthly_Payment,""), "")</f>
        <v>567.78900134700291</v>
      </c>
      <c r="F115" s="5">
        <f ca="1">IFERROR(IF(Loan_Not_Paid*Values_Entered,Principal,""), "")</f>
        <v>173.70850839361125</v>
      </c>
      <c r="G115" s="5">
        <f ca="1">IFERROR(IF(Loan_Not_Paid*Values_Entered,Interest,""), "")</f>
        <v>394.08049295339163</v>
      </c>
      <c r="H115" s="5">
        <f ca="1">IFERROR(IF(Loan_Not_Paid*Values_Entered,Ending_Balance,""), "")</f>
        <v>85807.489954164514</v>
      </c>
    </row>
    <row r="116" spans="2:8" x14ac:dyDescent="0.3">
      <c r="B116" s="2">
        <f ca="1">IFERROR(IF(Loan_Not_Paid*Values_Entered,Payment_Number,""), "")</f>
        <v>103</v>
      </c>
      <c r="C116" s="4">
        <f ca="1">IFERROR(IF(Loan_Not_Paid*Values_Entered,Payment_Date,""), "")</f>
        <v>49038</v>
      </c>
      <c r="D116" s="5">
        <f ca="1">IFERROR(IF(Loan_Not_Paid*Values_Entered,Beginning_Balance,""), "")</f>
        <v>85807.489954164514</v>
      </c>
      <c r="E116" s="5">
        <f ca="1">IFERROR(IF(Loan_Not_Paid*Values_Entered,Monthly_Payment,""), "")</f>
        <v>567.78900134700291</v>
      </c>
      <c r="F116" s="5">
        <f ca="1">IFERROR(IF(Loan_Not_Paid*Values_Entered,Principal,""), "")</f>
        <v>174.50467239041532</v>
      </c>
      <c r="G116" s="5">
        <f ca="1">IFERROR(IF(Loan_Not_Paid*Values_Entered,Interest,""), "")</f>
        <v>393.28432895658761</v>
      </c>
      <c r="H116" s="5">
        <f ca="1">IFERROR(IF(Loan_Not_Paid*Values_Entered,Ending_Balance,""), "")</f>
        <v>85632.985281774105</v>
      </c>
    </row>
    <row r="117" spans="2:8" x14ac:dyDescent="0.3">
      <c r="B117" s="2">
        <f ca="1">IFERROR(IF(Loan_Not_Paid*Values_Entered,Payment_Number,""), "")</f>
        <v>104</v>
      </c>
      <c r="C117" s="4">
        <f ca="1">IFERROR(IF(Loan_Not_Paid*Values_Entered,Payment_Date,""), "")</f>
        <v>49068</v>
      </c>
      <c r="D117" s="5">
        <f ca="1">IFERROR(IF(Loan_Not_Paid*Values_Entered,Beginning_Balance,""), "")</f>
        <v>85632.985281774105</v>
      </c>
      <c r="E117" s="5">
        <f ca="1">IFERROR(IF(Loan_Not_Paid*Values_Entered,Monthly_Payment,""), "")</f>
        <v>567.78900134700291</v>
      </c>
      <c r="F117" s="5">
        <f ca="1">IFERROR(IF(Loan_Not_Paid*Values_Entered,Principal,""), "")</f>
        <v>175.3044854722047</v>
      </c>
      <c r="G117" s="5">
        <f ca="1">IFERROR(IF(Loan_Not_Paid*Values_Entered,Interest,""), "")</f>
        <v>392.48451587479821</v>
      </c>
      <c r="H117" s="5">
        <f ca="1">IFERROR(IF(Loan_Not_Paid*Values_Entered,Ending_Balance,""), "")</f>
        <v>85457.680796301924</v>
      </c>
    </row>
    <row r="118" spans="2:8" x14ac:dyDescent="0.3">
      <c r="B118" s="2">
        <f ca="1">IFERROR(IF(Loan_Not_Paid*Values_Entered,Payment_Number,""), "")</f>
        <v>105</v>
      </c>
      <c r="C118" s="4">
        <f ca="1">IFERROR(IF(Loan_Not_Paid*Values_Entered,Payment_Date,""), "")</f>
        <v>49099</v>
      </c>
      <c r="D118" s="5">
        <f ca="1">IFERROR(IF(Loan_Not_Paid*Values_Entered,Beginning_Balance,""), "")</f>
        <v>85457.680796301924</v>
      </c>
      <c r="E118" s="5">
        <f ca="1">IFERROR(IF(Loan_Not_Paid*Values_Entered,Monthly_Payment,""), "")</f>
        <v>567.78900134700291</v>
      </c>
      <c r="F118" s="5">
        <f ca="1">IFERROR(IF(Loan_Not_Paid*Values_Entered,Principal,""), "")</f>
        <v>176.10796436395231</v>
      </c>
      <c r="G118" s="5">
        <f ca="1">IFERROR(IF(Loan_Not_Paid*Values_Entered,Interest,""), "")</f>
        <v>391.68103698305055</v>
      </c>
      <c r="H118" s="5">
        <f ca="1">IFERROR(IF(Loan_Not_Paid*Values_Entered,Ending_Balance,""), "")</f>
        <v>85281.572831937956</v>
      </c>
    </row>
    <row r="119" spans="2:8" x14ac:dyDescent="0.3">
      <c r="B119" s="2">
        <f ca="1">IFERROR(IF(Loan_Not_Paid*Values_Entered,Payment_Number,""), "")</f>
        <v>106</v>
      </c>
      <c r="C119" s="4">
        <f ca="1">IFERROR(IF(Loan_Not_Paid*Values_Entered,Payment_Date,""), "")</f>
        <v>49129</v>
      </c>
      <c r="D119" s="5">
        <f ca="1">IFERROR(IF(Loan_Not_Paid*Values_Entered,Beginning_Balance,""), "")</f>
        <v>85281.572831937956</v>
      </c>
      <c r="E119" s="5">
        <f ca="1">IFERROR(IF(Loan_Not_Paid*Values_Entered,Monthly_Payment,""), "")</f>
        <v>567.78900134700291</v>
      </c>
      <c r="F119" s="5">
        <f ca="1">IFERROR(IF(Loan_Not_Paid*Values_Entered,Principal,""), "")</f>
        <v>176.91512586728712</v>
      </c>
      <c r="G119" s="5">
        <f ca="1">IFERROR(IF(Loan_Not_Paid*Values_Entered,Interest,""), "")</f>
        <v>390.87387547971576</v>
      </c>
      <c r="H119" s="5">
        <f ca="1">IFERROR(IF(Loan_Not_Paid*Values_Entered,Ending_Balance,""), "")</f>
        <v>85104.657706070662</v>
      </c>
    </row>
    <row r="120" spans="2:8" x14ac:dyDescent="0.3">
      <c r="B120" s="2">
        <f ca="1">IFERROR(IF(Loan_Not_Paid*Values_Entered,Payment_Number,""), "")</f>
        <v>107</v>
      </c>
      <c r="C120" s="4">
        <f ca="1">IFERROR(IF(Loan_Not_Paid*Values_Entered,Payment_Date,""), "")</f>
        <v>49160</v>
      </c>
      <c r="D120" s="5">
        <f ca="1">IFERROR(IF(Loan_Not_Paid*Values_Entered,Beginning_Balance,""), "")</f>
        <v>85104.657706070662</v>
      </c>
      <c r="E120" s="5">
        <f ca="1">IFERROR(IF(Loan_Not_Paid*Values_Entered,Monthly_Payment,""), "")</f>
        <v>567.78900134700291</v>
      </c>
      <c r="F120" s="5">
        <f ca="1">IFERROR(IF(Loan_Not_Paid*Values_Entered,Principal,""), "")</f>
        <v>177.72598686084552</v>
      </c>
      <c r="G120" s="5">
        <f ca="1">IFERROR(IF(Loan_Not_Paid*Values_Entered,Interest,""), "")</f>
        <v>390.06301448615739</v>
      </c>
      <c r="H120" s="5">
        <f ca="1">IFERROR(IF(Loan_Not_Paid*Values_Entered,Ending_Balance,""), "")</f>
        <v>84926.931719209824</v>
      </c>
    </row>
    <row r="121" spans="2:8" x14ac:dyDescent="0.3">
      <c r="B121" s="2">
        <f ca="1">IFERROR(IF(Loan_Not_Paid*Values_Entered,Payment_Number,""), "")</f>
        <v>108</v>
      </c>
      <c r="C121" s="4">
        <f ca="1">IFERROR(IF(Loan_Not_Paid*Values_Entered,Payment_Date,""), "")</f>
        <v>49191</v>
      </c>
      <c r="D121" s="5">
        <f ca="1">IFERROR(IF(Loan_Not_Paid*Values_Entered,Beginning_Balance,""), "")</f>
        <v>84926.931719209824</v>
      </c>
      <c r="E121" s="5">
        <f ca="1">IFERROR(IF(Loan_Not_Paid*Values_Entered,Monthly_Payment,""), "")</f>
        <v>567.78900134700291</v>
      </c>
      <c r="F121" s="5">
        <f ca="1">IFERROR(IF(Loan_Not_Paid*Values_Entered,Principal,""), "")</f>
        <v>178.5405643006244</v>
      </c>
      <c r="G121" s="5">
        <f ca="1">IFERROR(IF(Loan_Not_Paid*Values_Entered,Interest,""), "")</f>
        <v>389.24843704637851</v>
      </c>
      <c r="H121" s="5">
        <f ca="1">IFERROR(IF(Loan_Not_Paid*Values_Entered,Ending_Balance,""), "")</f>
        <v>84748.391154909201</v>
      </c>
    </row>
    <row r="122" spans="2:8" x14ac:dyDescent="0.3">
      <c r="B122" s="2">
        <f ca="1">IFERROR(IF(Loan_Not_Paid*Values_Entered,Payment_Number,""), "")</f>
        <v>109</v>
      </c>
      <c r="C122" s="4">
        <f ca="1">IFERROR(IF(Loan_Not_Paid*Values_Entered,Payment_Date,""), "")</f>
        <v>49221</v>
      </c>
      <c r="D122" s="5">
        <f ca="1">IFERROR(IF(Loan_Not_Paid*Values_Entered,Beginning_Balance,""), "")</f>
        <v>84748.391154909201</v>
      </c>
      <c r="E122" s="5">
        <f ca="1">IFERROR(IF(Loan_Not_Paid*Values_Entered,Monthly_Payment,""), "")</f>
        <v>567.78900134700291</v>
      </c>
      <c r="F122" s="5">
        <f ca="1">IFERROR(IF(Loan_Not_Paid*Values_Entered,Principal,""), "")</f>
        <v>179.35887522033559</v>
      </c>
      <c r="G122" s="5">
        <f ca="1">IFERROR(IF(Loan_Not_Paid*Values_Entered,Interest,""), "")</f>
        <v>388.43012612666729</v>
      </c>
      <c r="H122" s="5">
        <f ca="1">IFERROR(IF(Loan_Not_Paid*Values_Entered,Ending_Balance,""), "")</f>
        <v>84569.032279688865</v>
      </c>
    </row>
    <row r="123" spans="2:8" x14ac:dyDescent="0.3">
      <c r="B123" s="2">
        <f ca="1">IFERROR(IF(Loan_Not_Paid*Values_Entered,Payment_Number,""), "")</f>
        <v>110</v>
      </c>
      <c r="C123" s="4">
        <f ca="1">IFERROR(IF(Loan_Not_Paid*Values_Entered,Payment_Date,""), "")</f>
        <v>49252</v>
      </c>
      <c r="D123" s="5">
        <f ca="1">IFERROR(IF(Loan_Not_Paid*Values_Entered,Beginning_Balance,""), "")</f>
        <v>84569.032279688865</v>
      </c>
      <c r="E123" s="5">
        <f ca="1">IFERROR(IF(Loan_Not_Paid*Values_Entered,Monthly_Payment,""), "")</f>
        <v>567.78900134700291</v>
      </c>
      <c r="F123" s="5">
        <f ca="1">IFERROR(IF(Loan_Not_Paid*Values_Entered,Principal,""), "")</f>
        <v>180.1809367317621</v>
      </c>
      <c r="G123" s="5">
        <f ca="1">IFERROR(IF(Loan_Not_Paid*Values_Entered,Interest,""), "")</f>
        <v>387.60806461524078</v>
      </c>
      <c r="H123" s="5">
        <f ca="1">IFERROR(IF(Loan_Not_Paid*Values_Entered,Ending_Balance,""), "")</f>
        <v>84388.851342957103</v>
      </c>
    </row>
    <row r="124" spans="2:8" x14ac:dyDescent="0.3">
      <c r="B124" s="2">
        <f ca="1">IFERROR(IF(Loan_Not_Paid*Values_Entered,Payment_Number,""), "")</f>
        <v>111</v>
      </c>
      <c r="C124" s="4">
        <f ca="1">IFERROR(IF(Loan_Not_Paid*Values_Entered,Payment_Date,""), "")</f>
        <v>49282</v>
      </c>
      <c r="D124" s="5">
        <f ca="1">IFERROR(IF(Loan_Not_Paid*Values_Entered,Beginning_Balance,""), "")</f>
        <v>84388.851342957103</v>
      </c>
      <c r="E124" s="5">
        <f ca="1">IFERROR(IF(Loan_Not_Paid*Values_Entered,Monthly_Payment,""), "")</f>
        <v>567.78900134700291</v>
      </c>
      <c r="F124" s="5">
        <f ca="1">IFERROR(IF(Loan_Not_Paid*Values_Entered,Principal,""), "")</f>
        <v>181.00676602511598</v>
      </c>
      <c r="G124" s="5">
        <f ca="1">IFERROR(IF(Loan_Not_Paid*Values_Entered,Interest,""), "")</f>
        <v>386.7822353218869</v>
      </c>
      <c r="H124" s="5">
        <f ca="1">IFERROR(IF(Loan_Not_Paid*Values_Entered,Ending_Balance,""), "")</f>
        <v>84207.844576931995</v>
      </c>
    </row>
    <row r="125" spans="2:8" x14ac:dyDescent="0.3">
      <c r="B125" s="2">
        <f ca="1">IFERROR(IF(Loan_Not_Paid*Values_Entered,Payment_Number,""), "")</f>
        <v>112</v>
      </c>
      <c r="C125" s="4">
        <f ca="1">IFERROR(IF(Loan_Not_Paid*Values_Entered,Payment_Date,""), "")</f>
        <v>49313</v>
      </c>
      <c r="D125" s="5">
        <f ca="1">IFERROR(IF(Loan_Not_Paid*Values_Entered,Beginning_Balance,""), "")</f>
        <v>84207.844576931995</v>
      </c>
      <c r="E125" s="5">
        <f ca="1">IFERROR(IF(Loan_Not_Paid*Values_Entered,Monthly_Payment,""), "")</f>
        <v>567.78900134700291</v>
      </c>
      <c r="F125" s="5">
        <f ca="1">IFERROR(IF(Loan_Not_Paid*Values_Entered,Principal,""), "")</f>
        <v>181.8363803693978</v>
      </c>
      <c r="G125" s="5">
        <f ca="1">IFERROR(IF(Loan_Not_Paid*Values_Entered,Interest,""), "")</f>
        <v>385.95262097760502</v>
      </c>
      <c r="H125" s="5">
        <f ca="1">IFERROR(IF(Loan_Not_Paid*Values_Entered,Ending_Balance,""), "")</f>
        <v>84026.008196562572</v>
      </c>
    </row>
    <row r="126" spans="2:8" x14ac:dyDescent="0.3">
      <c r="B126" s="2">
        <f ca="1">IFERROR(IF(Loan_Not_Paid*Values_Entered,Payment_Number,""), "")</f>
        <v>113</v>
      </c>
      <c r="C126" s="4">
        <f ca="1">IFERROR(IF(Loan_Not_Paid*Values_Entered,Payment_Date,""), "")</f>
        <v>49344</v>
      </c>
      <c r="D126" s="5">
        <f ca="1">IFERROR(IF(Loan_Not_Paid*Values_Entered,Beginning_Balance,""), "")</f>
        <v>84026.008196562572</v>
      </c>
      <c r="E126" s="5">
        <f ca="1">IFERROR(IF(Loan_Not_Paid*Values_Entered,Monthly_Payment,""), "")</f>
        <v>567.78900134700291</v>
      </c>
      <c r="F126" s="5">
        <f ca="1">IFERROR(IF(Loan_Not_Paid*Values_Entered,Principal,""), "")</f>
        <v>182.66979711275752</v>
      </c>
      <c r="G126" s="5">
        <f ca="1">IFERROR(IF(Loan_Not_Paid*Values_Entered,Interest,""), "")</f>
        <v>385.11920423424539</v>
      </c>
      <c r="H126" s="5">
        <f ca="1">IFERROR(IF(Loan_Not_Paid*Values_Entered,Ending_Balance,""), "")</f>
        <v>83843.338399449814</v>
      </c>
    </row>
    <row r="127" spans="2:8" x14ac:dyDescent="0.3">
      <c r="B127" s="2">
        <f ca="1">IFERROR(IF(Loan_Not_Paid*Values_Entered,Payment_Number,""), "")</f>
        <v>114</v>
      </c>
      <c r="C127" s="4">
        <f ca="1">IFERROR(IF(Loan_Not_Paid*Values_Entered,Payment_Date,""), "")</f>
        <v>49372</v>
      </c>
      <c r="D127" s="5">
        <f ca="1">IFERROR(IF(Loan_Not_Paid*Values_Entered,Beginning_Balance,""), "")</f>
        <v>83843.338399449814</v>
      </c>
      <c r="E127" s="5">
        <f ca="1">IFERROR(IF(Loan_Not_Paid*Values_Entered,Monthly_Payment,""), "")</f>
        <v>567.78900134700291</v>
      </c>
      <c r="F127" s="5">
        <f ca="1">IFERROR(IF(Loan_Not_Paid*Values_Entered,Principal,""), "")</f>
        <v>183.5070336828577</v>
      </c>
      <c r="G127" s="5">
        <f ca="1">IFERROR(IF(Loan_Not_Paid*Values_Entered,Interest,""), "")</f>
        <v>384.28196766414521</v>
      </c>
      <c r="H127" s="5">
        <f ca="1">IFERROR(IF(Loan_Not_Paid*Values_Entered,Ending_Balance,""), "")</f>
        <v>83659.831365766964</v>
      </c>
    </row>
    <row r="128" spans="2:8" x14ac:dyDescent="0.3">
      <c r="B128" s="2">
        <f ca="1">IFERROR(IF(Loan_Not_Paid*Values_Entered,Payment_Number,""), "")</f>
        <v>115</v>
      </c>
      <c r="C128" s="4">
        <f ca="1">IFERROR(IF(Loan_Not_Paid*Values_Entered,Payment_Date,""), "")</f>
        <v>49403</v>
      </c>
      <c r="D128" s="5">
        <f ca="1">IFERROR(IF(Loan_Not_Paid*Values_Entered,Beginning_Balance,""), "")</f>
        <v>83659.831365766964</v>
      </c>
      <c r="E128" s="5">
        <f ca="1">IFERROR(IF(Loan_Not_Paid*Values_Entered,Monthly_Payment,""), "")</f>
        <v>567.78900134700291</v>
      </c>
      <c r="F128" s="5">
        <f ca="1">IFERROR(IF(Loan_Not_Paid*Values_Entered,Principal,""), "")</f>
        <v>184.34810758723742</v>
      </c>
      <c r="G128" s="5">
        <f ca="1">IFERROR(IF(Loan_Not_Paid*Values_Entered,Interest,""), "")</f>
        <v>383.44089375976546</v>
      </c>
      <c r="H128" s="5">
        <f ca="1">IFERROR(IF(Loan_Not_Paid*Values_Entered,Ending_Balance,""), "")</f>
        <v>83475.483258179738</v>
      </c>
    </row>
    <row r="129" spans="2:8" x14ac:dyDescent="0.3">
      <c r="B129" s="2">
        <f ca="1">IFERROR(IF(Loan_Not_Paid*Values_Entered,Payment_Number,""), "")</f>
        <v>116</v>
      </c>
      <c r="C129" s="4">
        <f ca="1">IFERROR(IF(Loan_Not_Paid*Values_Entered,Payment_Date,""), "")</f>
        <v>49433</v>
      </c>
      <c r="D129" s="5">
        <f ca="1">IFERROR(IF(Loan_Not_Paid*Values_Entered,Beginning_Balance,""), "")</f>
        <v>83475.483258179738</v>
      </c>
      <c r="E129" s="5">
        <f ca="1">IFERROR(IF(Loan_Not_Paid*Values_Entered,Monthly_Payment,""), "")</f>
        <v>567.78900134700291</v>
      </c>
      <c r="F129" s="5">
        <f ca="1">IFERROR(IF(Loan_Not_Paid*Values_Entered,Principal,""), "")</f>
        <v>185.19303641367898</v>
      </c>
      <c r="G129" s="5">
        <f ca="1">IFERROR(IF(Loan_Not_Paid*Values_Entered,Interest,""), "")</f>
        <v>382.59596493332384</v>
      </c>
      <c r="H129" s="5">
        <f ca="1">IFERROR(IF(Loan_Not_Paid*Values_Entered,Ending_Balance,""), "")</f>
        <v>83290.290221766059</v>
      </c>
    </row>
    <row r="130" spans="2:8" x14ac:dyDescent="0.3">
      <c r="B130" s="2">
        <f ca="1">IFERROR(IF(Loan_Not_Paid*Values_Entered,Payment_Number,""), "")</f>
        <v>117</v>
      </c>
      <c r="C130" s="4">
        <f ca="1">IFERROR(IF(Loan_Not_Paid*Values_Entered,Payment_Date,""), "")</f>
        <v>49464</v>
      </c>
      <c r="D130" s="5">
        <f ca="1">IFERROR(IF(Loan_Not_Paid*Values_Entered,Beginning_Balance,""), "")</f>
        <v>83290.290221766059</v>
      </c>
      <c r="E130" s="5">
        <f ca="1">IFERROR(IF(Loan_Not_Paid*Values_Entered,Monthly_Payment,""), "")</f>
        <v>567.78900134700291</v>
      </c>
      <c r="F130" s="5">
        <f ca="1">IFERROR(IF(Loan_Not_Paid*Values_Entered,Principal,""), "")</f>
        <v>186.04183783057496</v>
      </c>
      <c r="G130" s="5">
        <f ca="1">IFERROR(IF(Loan_Not_Paid*Values_Entered,Interest,""), "")</f>
        <v>381.74716351642792</v>
      </c>
      <c r="H130" s="5">
        <f ca="1">IFERROR(IF(Loan_Not_Paid*Values_Entered,Ending_Balance,""), "")</f>
        <v>83104.248383935454</v>
      </c>
    </row>
    <row r="131" spans="2:8" x14ac:dyDescent="0.3">
      <c r="B131" s="2">
        <f ca="1">IFERROR(IF(Loan_Not_Paid*Values_Entered,Payment_Number,""), "")</f>
        <v>118</v>
      </c>
      <c r="C131" s="4">
        <f ca="1">IFERROR(IF(Loan_Not_Paid*Values_Entered,Payment_Date,""), "")</f>
        <v>49494</v>
      </c>
      <c r="D131" s="5">
        <f ca="1">IFERROR(IF(Loan_Not_Paid*Values_Entered,Beginning_Balance,""), "")</f>
        <v>83104.248383935454</v>
      </c>
      <c r="E131" s="5">
        <f ca="1">IFERROR(IF(Loan_Not_Paid*Values_Entered,Monthly_Payment,""), "")</f>
        <v>567.78900134700291</v>
      </c>
      <c r="F131" s="5">
        <f ca="1">IFERROR(IF(Loan_Not_Paid*Values_Entered,Principal,""), "")</f>
        <v>186.89452958729845</v>
      </c>
      <c r="G131" s="5">
        <f ca="1">IFERROR(IF(Loan_Not_Paid*Values_Entered,Interest,""), "")</f>
        <v>380.89447175970446</v>
      </c>
      <c r="H131" s="5">
        <f ca="1">IFERROR(IF(Loan_Not_Paid*Values_Entered,Ending_Balance,""), "")</f>
        <v>82917.353854348155</v>
      </c>
    </row>
    <row r="132" spans="2:8" x14ac:dyDescent="0.3">
      <c r="B132" s="2">
        <f ca="1">IFERROR(IF(Loan_Not_Paid*Values_Entered,Payment_Number,""), "")</f>
        <v>119</v>
      </c>
      <c r="C132" s="4">
        <f ca="1">IFERROR(IF(Loan_Not_Paid*Values_Entered,Payment_Date,""), "")</f>
        <v>49525</v>
      </c>
      <c r="D132" s="5">
        <f ca="1">IFERROR(IF(Loan_Not_Paid*Values_Entered,Beginning_Balance,""), "")</f>
        <v>82917.353854348155</v>
      </c>
      <c r="E132" s="5">
        <f ca="1">IFERROR(IF(Loan_Not_Paid*Values_Entered,Monthly_Payment,""), "")</f>
        <v>567.78900134700291</v>
      </c>
      <c r="F132" s="5">
        <f ca="1">IFERROR(IF(Loan_Not_Paid*Values_Entered,Principal,""), "")</f>
        <v>187.75112951457356</v>
      </c>
      <c r="G132" s="5">
        <f ca="1">IFERROR(IF(Loan_Not_Paid*Values_Entered,Interest,""), "")</f>
        <v>380.03787183242929</v>
      </c>
      <c r="H132" s="5">
        <f ca="1">IFERROR(IF(Loan_Not_Paid*Values_Entered,Ending_Balance,""), "")</f>
        <v>82729.602724833618</v>
      </c>
    </row>
    <row r="133" spans="2:8" x14ac:dyDescent="0.3">
      <c r="B133" s="2">
        <f ca="1">IFERROR(IF(Loan_Not_Paid*Values_Entered,Payment_Number,""), "")</f>
        <v>120</v>
      </c>
      <c r="C133" s="4">
        <f ca="1">IFERROR(IF(Loan_Not_Paid*Values_Entered,Payment_Date,""), "")</f>
        <v>49556</v>
      </c>
      <c r="D133" s="5">
        <f ca="1">IFERROR(IF(Loan_Not_Paid*Values_Entered,Beginning_Balance,""), "")</f>
        <v>82729.602724833618</v>
      </c>
      <c r="E133" s="5">
        <f ca="1">IFERROR(IF(Loan_Not_Paid*Values_Entered,Monthly_Payment,""), "")</f>
        <v>567.78900134700291</v>
      </c>
      <c r="F133" s="5">
        <f ca="1">IFERROR(IF(Loan_Not_Paid*Values_Entered,Principal,""), "")</f>
        <v>188.61165552484869</v>
      </c>
      <c r="G133" s="5">
        <f ca="1">IFERROR(IF(Loan_Not_Paid*Values_Entered,Interest,""), "")</f>
        <v>379.17734582215422</v>
      </c>
      <c r="H133" s="5">
        <f ca="1">IFERROR(IF(Loan_Not_Paid*Values_Entered,Ending_Balance,""), "")</f>
        <v>82540.991069308744</v>
      </c>
    </row>
    <row r="134" spans="2:8" x14ac:dyDescent="0.3">
      <c r="B134" s="2">
        <f ca="1">IFERROR(IF(Loan_Not_Paid*Values_Entered,Payment_Number,""), "")</f>
        <v>121</v>
      </c>
      <c r="C134" s="4">
        <f ca="1">IFERROR(IF(Loan_Not_Paid*Values_Entered,Payment_Date,""), "")</f>
        <v>49586</v>
      </c>
      <c r="D134" s="5">
        <f ca="1">IFERROR(IF(Loan_Not_Paid*Values_Entered,Beginning_Balance,""), "")</f>
        <v>82540.991069308744</v>
      </c>
      <c r="E134" s="5">
        <f ca="1">IFERROR(IF(Loan_Not_Paid*Values_Entered,Monthly_Payment,""), "")</f>
        <v>567.78900134700291</v>
      </c>
      <c r="F134" s="5">
        <f ca="1">IFERROR(IF(Loan_Not_Paid*Values_Entered,Principal,""), "")</f>
        <v>189.4761256126709</v>
      </c>
      <c r="G134" s="5">
        <f ca="1">IFERROR(IF(Loan_Not_Paid*Values_Entered,Interest,""), "")</f>
        <v>378.31287573433201</v>
      </c>
      <c r="H134" s="5">
        <f ca="1">IFERROR(IF(Loan_Not_Paid*Values_Entered,Ending_Balance,""), "")</f>
        <v>82351.514943696093</v>
      </c>
    </row>
    <row r="135" spans="2:8" x14ac:dyDescent="0.3">
      <c r="B135" s="2">
        <f ca="1">IFERROR(IF(Loan_Not_Paid*Values_Entered,Payment_Number,""), "")</f>
        <v>122</v>
      </c>
      <c r="C135" s="4">
        <f ca="1">IFERROR(IF(Loan_Not_Paid*Values_Entered,Payment_Date,""), "")</f>
        <v>49617</v>
      </c>
      <c r="D135" s="5">
        <f ca="1">IFERROR(IF(Loan_Not_Paid*Values_Entered,Beginning_Balance,""), "")</f>
        <v>82351.514943696093</v>
      </c>
      <c r="E135" s="5">
        <f ca="1">IFERROR(IF(Loan_Not_Paid*Values_Entered,Monthly_Payment,""), "")</f>
        <v>567.78900134700291</v>
      </c>
      <c r="F135" s="5">
        <f ca="1">IFERROR(IF(Loan_Not_Paid*Values_Entered,Principal,""), "")</f>
        <v>190.34455785506233</v>
      </c>
      <c r="G135" s="5">
        <f ca="1">IFERROR(IF(Loan_Not_Paid*Values_Entered,Interest,""), "")</f>
        <v>377.44444349194049</v>
      </c>
      <c r="H135" s="5">
        <f ca="1">IFERROR(IF(Loan_Not_Paid*Values_Entered,Ending_Balance,""), "")</f>
        <v>82161.170385841018</v>
      </c>
    </row>
    <row r="136" spans="2:8" x14ac:dyDescent="0.3">
      <c r="B136" s="2">
        <f ca="1">IFERROR(IF(Loan_Not_Paid*Values_Entered,Payment_Number,""), "")</f>
        <v>123</v>
      </c>
      <c r="C136" s="4">
        <f ca="1">IFERROR(IF(Loan_Not_Paid*Values_Entered,Payment_Date,""), "")</f>
        <v>49647</v>
      </c>
      <c r="D136" s="5">
        <f ca="1">IFERROR(IF(Loan_Not_Paid*Values_Entered,Beginning_Balance,""), "")</f>
        <v>82161.170385841018</v>
      </c>
      <c r="E136" s="5">
        <f ca="1">IFERROR(IF(Loan_Not_Paid*Values_Entered,Monthly_Payment,""), "")</f>
        <v>567.78900134700291</v>
      </c>
      <c r="F136" s="5">
        <f ca="1">IFERROR(IF(Loan_Not_Paid*Values_Entered,Principal,""), "")</f>
        <v>191.21697041189802</v>
      </c>
      <c r="G136" s="5">
        <f ca="1">IFERROR(IF(Loan_Not_Paid*Values_Entered,Interest,""), "")</f>
        <v>376.57203093510486</v>
      </c>
      <c r="H136" s="5">
        <f ca="1">IFERROR(IF(Loan_Not_Paid*Values_Entered,Ending_Balance,""), "")</f>
        <v>81969.953415429118</v>
      </c>
    </row>
    <row r="137" spans="2:8" x14ac:dyDescent="0.3">
      <c r="B137" s="2">
        <f ca="1">IFERROR(IF(Loan_Not_Paid*Values_Entered,Payment_Number,""), "")</f>
        <v>124</v>
      </c>
      <c r="C137" s="4">
        <f ca="1">IFERROR(IF(Loan_Not_Paid*Values_Entered,Payment_Date,""), "")</f>
        <v>49678</v>
      </c>
      <c r="D137" s="5">
        <f ca="1">IFERROR(IF(Loan_Not_Paid*Values_Entered,Beginning_Balance,""), "")</f>
        <v>81969.953415429118</v>
      </c>
      <c r="E137" s="5">
        <f ca="1">IFERROR(IF(Loan_Not_Paid*Values_Entered,Monthly_Payment,""), "")</f>
        <v>567.78900134700291</v>
      </c>
      <c r="F137" s="5">
        <f ca="1">IFERROR(IF(Loan_Not_Paid*Values_Entered,Principal,""), "")</f>
        <v>192.09338152628592</v>
      </c>
      <c r="G137" s="5">
        <f ca="1">IFERROR(IF(Loan_Not_Paid*Values_Entered,Interest,""), "")</f>
        <v>375.69561982071701</v>
      </c>
      <c r="H137" s="5">
        <f ca="1">IFERROR(IF(Loan_Not_Paid*Values_Entered,Ending_Balance,""), "")</f>
        <v>81777.860033902834</v>
      </c>
    </row>
    <row r="138" spans="2:8" x14ac:dyDescent="0.3">
      <c r="B138" s="2">
        <f ca="1">IFERROR(IF(Loan_Not_Paid*Values_Entered,Payment_Number,""), "")</f>
        <v>125</v>
      </c>
      <c r="C138" s="4">
        <f ca="1">IFERROR(IF(Loan_Not_Paid*Values_Entered,Payment_Date,""), "")</f>
        <v>49709</v>
      </c>
      <c r="D138" s="5">
        <f ca="1">IFERROR(IF(Loan_Not_Paid*Values_Entered,Beginning_Balance,""), "")</f>
        <v>81777.860033902834</v>
      </c>
      <c r="E138" s="5">
        <f ca="1">IFERROR(IF(Loan_Not_Paid*Values_Entered,Monthly_Payment,""), "")</f>
        <v>567.78900134700291</v>
      </c>
      <c r="F138" s="5">
        <f ca="1">IFERROR(IF(Loan_Not_Paid*Values_Entered,Principal,""), "")</f>
        <v>192.97380952494802</v>
      </c>
      <c r="G138" s="5">
        <f ca="1">IFERROR(IF(Loan_Not_Paid*Values_Entered,Interest,""), "")</f>
        <v>374.81519182205489</v>
      </c>
      <c r="H138" s="5">
        <f ca="1">IFERROR(IF(Loan_Not_Paid*Values_Entered,Ending_Balance,""), "")</f>
        <v>81584.886224377886</v>
      </c>
    </row>
    <row r="139" spans="2:8" x14ac:dyDescent="0.3">
      <c r="B139" s="2">
        <f ca="1">IFERROR(IF(Loan_Not_Paid*Values_Entered,Payment_Number,""), "")</f>
        <v>126</v>
      </c>
      <c r="C139" s="4">
        <f ca="1">IFERROR(IF(Loan_Not_Paid*Values_Entered,Payment_Date,""), "")</f>
        <v>49738</v>
      </c>
      <c r="D139" s="5">
        <f ca="1">IFERROR(IF(Loan_Not_Paid*Values_Entered,Beginning_Balance,""), "")</f>
        <v>81584.886224377886</v>
      </c>
      <c r="E139" s="5">
        <f ca="1">IFERROR(IF(Loan_Not_Paid*Values_Entered,Monthly_Payment,""), "")</f>
        <v>567.78900134700291</v>
      </c>
      <c r="F139" s="5">
        <f ca="1">IFERROR(IF(Loan_Not_Paid*Values_Entered,Principal,""), "")</f>
        <v>193.85827281860404</v>
      </c>
      <c r="G139" s="5">
        <f ca="1">IFERROR(IF(Loan_Not_Paid*Values_Entered,Interest,""), "")</f>
        <v>373.93072852839884</v>
      </c>
      <c r="H139" s="5">
        <f ca="1">IFERROR(IF(Loan_Not_Paid*Values_Entered,Ending_Balance,""), "")</f>
        <v>81391.02795155927</v>
      </c>
    </row>
    <row r="140" spans="2:8" x14ac:dyDescent="0.3">
      <c r="B140" s="2">
        <f ca="1">IFERROR(IF(Loan_Not_Paid*Values_Entered,Payment_Number,""), "")</f>
        <v>127</v>
      </c>
      <c r="C140" s="4">
        <f ca="1">IFERROR(IF(Loan_Not_Paid*Values_Entered,Payment_Date,""), "")</f>
        <v>49769</v>
      </c>
      <c r="D140" s="5">
        <f ca="1">IFERROR(IF(Loan_Not_Paid*Values_Entered,Beginning_Balance,""), "")</f>
        <v>81391.02795155927</v>
      </c>
      <c r="E140" s="5">
        <f ca="1">IFERROR(IF(Loan_Not_Paid*Values_Entered,Monthly_Payment,""), "")</f>
        <v>567.78900134700291</v>
      </c>
      <c r="F140" s="5">
        <f ca="1">IFERROR(IF(Loan_Not_Paid*Values_Entered,Principal,""), "")</f>
        <v>194.746789902356</v>
      </c>
      <c r="G140" s="5">
        <f ca="1">IFERROR(IF(Loan_Not_Paid*Values_Entered,Interest,""), "")</f>
        <v>373.04221144464685</v>
      </c>
      <c r="H140" s="5">
        <f ca="1">IFERROR(IF(Loan_Not_Paid*Values_Entered,Ending_Balance,""), "")</f>
        <v>81196.281161656923</v>
      </c>
    </row>
    <row r="141" spans="2:8" x14ac:dyDescent="0.3">
      <c r="B141" s="2">
        <f ca="1">IFERROR(IF(Loan_Not_Paid*Values_Entered,Payment_Number,""), "")</f>
        <v>128</v>
      </c>
      <c r="C141" s="4">
        <f ca="1">IFERROR(IF(Loan_Not_Paid*Values_Entered,Payment_Date,""), "")</f>
        <v>49799</v>
      </c>
      <c r="D141" s="5">
        <f ca="1">IFERROR(IF(Loan_Not_Paid*Values_Entered,Beginning_Balance,""), "")</f>
        <v>81196.281161656923</v>
      </c>
      <c r="E141" s="5">
        <f ca="1">IFERROR(IF(Loan_Not_Paid*Values_Entered,Monthly_Payment,""), "")</f>
        <v>567.78900134700291</v>
      </c>
      <c r="F141" s="5">
        <f ca="1">IFERROR(IF(Loan_Not_Paid*Values_Entered,Principal,""), "")</f>
        <v>195.63937935607512</v>
      </c>
      <c r="G141" s="5">
        <f ca="1">IFERROR(IF(Loan_Not_Paid*Values_Entered,Interest,""), "")</f>
        <v>372.14962199092776</v>
      </c>
      <c r="H141" s="5">
        <f ca="1">IFERROR(IF(Loan_Not_Paid*Values_Entered,Ending_Balance,""), "")</f>
        <v>81000.641782300838</v>
      </c>
    </row>
    <row r="142" spans="2:8" x14ac:dyDescent="0.3">
      <c r="B142" s="2">
        <f ca="1">IFERROR(IF(Loan_Not_Paid*Values_Entered,Payment_Number,""), "")</f>
        <v>129</v>
      </c>
      <c r="C142" s="4">
        <f ca="1">IFERROR(IF(Loan_Not_Paid*Values_Entered,Payment_Date,""), "")</f>
        <v>49830</v>
      </c>
      <c r="D142" s="5">
        <f ca="1">IFERROR(IF(Loan_Not_Paid*Values_Entered,Beginning_Balance,""), "")</f>
        <v>81000.641782300838</v>
      </c>
      <c r="E142" s="5">
        <f ca="1">IFERROR(IF(Loan_Not_Paid*Values_Entered,Monthly_Payment,""), "")</f>
        <v>567.78900134700291</v>
      </c>
      <c r="F142" s="5">
        <f ca="1">IFERROR(IF(Loan_Not_Paid*Values_Entered,Principal,""), "")</f>
        <v>196.53605984479049</v>
      </c>
      <c r="G142" s="5">
        <f ca="1">IFERROR(IF(Loan_Not_Paid*Values_Entered,Interest,""), "")</f>
        <v>371.25294150221242</v>
      </c>
      <c r="H142" s="5">
        <f ca="1">IFERROR(IF(Loan_Not_Paid*Values_Entered,Ending_Balance,""), "")</f>
        <v>80804.10572245605</v>
      </c>
    </row>
    <row r="143" spans="2:8" x14ac:dyDescent="0.3">
      <c r="B143" s="2">
        <f ca="1">IFERROR(IF(Loan_Not_Paid*Values_Entered,Payment_Number,""), "")</f>
        <v>130</v>
      </c>
      <c r="C143" s="4">
        <f ca="1">IFERROR(IF(Loan_Not_Paid*Values_Entered,Payment_Date,""), "")</f>
        <v>49860</v>
      </c>
      <c r="D143" s="5">
        <f ca="1">IFERROR(IF(Loan_Not_Paid*Values_Entered,Beginning_Balance,""), "")</f>
        <v>80804.10572245605</v>
      </c>
      <c r="E143" s="5">
        <f ca="1">IFERROR(IF(Loan_Not_Paid*Values_Entered,Monthly_Payment,""), "")</f>
        <v>567.78900134700291</v>
      </c>
      <c r="F143" s="5">
        <f ca="1">IFERROR(IF(Loan_Not_Paid*Values_Entered,Principal,""), "")</f>
        <v>197.43685011907908</v>
      </c>
      <c r="G143" s="5">
        <f ca="1">IFERROR(IF(Loan_Not_Paid*Values_Entered,Interest,""), "")</f>
        <v>370.35215122792374</v>
      </c>
      <c r="H143" s="5">
        <f ca="1">IFERROR(IF(Loan_Not_Paid*Values_Entered,Ending_Balance,""), "")</f>
        <v>80606.668872336973</v>
      </c>
    </row>
    <row r="144" spans="2:8" x14ac:dyDescent="0.3">
      <c r="B144" s="2">
        <f ca="1">IFERROR(IF(Loan_Not_Paid*Values_Entered,Payment_Number,""), "")</f>
        <v>131</v>
      </c>
      <c r="C144" s="4">
        <f ca="1">IFERROR(IF(Loan_Not_Paid*Values_Entered,Payment_Date,""), "")</f>
        <v>49891</v>
      </c>
      <c r="D144" s="5">
        <f ca="1">IFERROR(IF(Loan_Not_Paid*Values_Entered,Beginning_Balance,""), "")</f>
        <v>80606.668872336973</v>
      </c>
      <c r="E144" s="5">
        <f ca="1">IFERROR(IF(Loan_Not_Paid*Values_Entered,Monthly_Payment,""), "")</f>
        <v>567.78900134700291</v>
      </c>
      <c r="F144" s="5">
        <f ca="1">IFERROR(IF(Loan_Not_Paid*Values_Entered,Principal,""), "")</f>
        <v>198.34176901545823</v>
      </c>
      <c r="G144" s="5">
        <f ca="1">IFERROR(IF(Loan_Not_Paid*Values_Entered,Interest,""), "")</f>
        <v>369.44723233154468</v>
      </c>
      <c r="H144" s="5">
        <f ca="1">IFERROR(IF(Loan_Not_Paid*Values_Entered,Ending_Balance,""), "")</f>
        <v>80408.327103321513</v>
      </c>
    </row>
    <row r="145" spans="2:8" x14ac:dyDescent="0.3">
      <c r="B145" s="2">
        <f ca="1">IFERROR(IF(Loan_Not_Paid*Values_Entered,Payment_Number,""), "")</f>
        <v>132</v>
      </c>
      <c r="C145" s="4">
        <f ca="1">IFERROR(IF(Loan_Not_Paid*Values_Entered,Payment_Date,""), "")</f>
        <v>49922</v>
      </c>
      <c r="D145" s="5">
        <f ca="1">IFERROR(IF(Loan_Not_Paid*Values_Entered,Beginning_Balance,""), "")</f>
        <v>80408.327103321513</v>
      </c>
      <c r="E145" s="5">
        <f ca="1">IFERROR(IF(Loan_Not_Paid*Values_Entered,Monthly_Payment,""), "")</f>
        <v>567.78900134700291</v>
      </c>
      <c r="F145" s="5">
        <f ca="1">IFERROR(IF(Loan_Not_Paid*Values_Entered,Principal,""), "")</f>
        <v>199.25083545677901</v>
      </c>
      <c r="G145" s="5">
        <f ca="1">IFERROR(IF(Loan_Not_Paid*Values_Entered,Interest,""), "")</f>
        <v>368.53816589022387</v>
      </c>
      <c r="H145" s="5">
        <f ca="1">IFERROR(IF(Loan_Not_Paid*Values_Entered,Ending_Balance,""), "")</f>
        <v>80209.07626786473</v>
      </c>
    </row>
    <row r="146" spans="2:8" x14ac:dyDescent="0.3">
      <c r="B146" s="2">
        <f ca="1">IFERROR(IF(Loan_Not_Paid*Values_Entered,Payment_Number,""), "")</f>
        <v>133</v>
      </c>
      <c r="C146" s="4">
        <f ca="1">IFERROR(IF(Loan_Not_Paid*Values_Entered,Payment_Date,""), "")</f>
        <v>49952</v>
      </c>
      <c r="D146" s="5">
        <f ca="1">IFERROR(IF(Loan_Not_Paid*Values_Entered,Beginning_Balance,""), "")</f>
        <v>80209.07626786473</v>
      </c>
      <c r="E146" s="5">
        <f ca="1">IFERROR(IF(Loan_Not_Paid*Values_Entered,Monthly_Payment,""), "")</f>
        <v>567.78900134700291</v>
      </c>
      <c r="F146" s="5">
        <f ca="1">IFERROR(IF(Loan_Not_Paid*Values_Entered,Principal,""), "")</f>
        <v>200.16406845262264</v>
      </c>
      <c r="G146" s="5">
        <f ca="1">IFERROR(IF(Loan_Not_Paid*Values_Entered,Interest,""), "")</f>
        <v>367.62493289438027</v>
      </c>
      <c r="H146" s="5">
        <f ca="1">IFERROR(IF(Loan_Not_Paid*Values_Entered,Ending_Balance,""), "")</f>
        <v>80008.912199412123</v>
      </c>
    </row>
    <row r="147" spans="2:8" x14ac:dyDescent="0.3">
      <c r="B147" s="2">
        <f ca="1">IFERROR(IF(Loan_Not_Paid*Values_Entered,Payment_Number,""), "")</f>
        <v>134</v>
      </c>
      <c r="C147" s="4">
        <f ca="1">IFERROR(IF(Loan_Not_Paid*Values_Entered,Payment_Date,""), "")</f>
        <v>49983</v>
      </c>
      <c r="D147" s="5">
        <f ca="1">IFERROR(IF(Loan_Not_Paid*Values_Entered,Beginning_Balance,""), "")</f>
        <v>80008.912199412123</v>
      </c>
      <c r="E147" s="5">
        <f ca="1">IFERROR(IF(Loan_Not_Paid*Values_Entered,Monthly_Payment,""), "")</f>
        <v>567.78900134700291</v>
      </c>
      <c r="F147" s="5">
        <f ca="1">IFERROR(IF(Loan_Not_Paid*Values_Entered,Principal,""), "")</f>
        <v>201.08148709969714</v>
      </c>
      <c r="G147" s="5">
        <f ca="1">IFERROR(IF(Loan_Not_Paid*Values_Entered,Interest,""), "")</f>
        <v>366.70751424730571</v>
      </c>
      <c r="H147" s="5">
        <f ca="1">IFERROR(IF(Loan_Not_Paid*Values_Entered,Ending_Balance,""), "")</f>
        <v>79807.830712312396</v>
      </c>
    </row>
    <row r="148" spans="2:8" x14ac:dyDescent="0.3">
      <c r="B148" s="2">
        <f ca="1">IFERROR(IF(Loan_Not_Paid*Values_Entered,Payment_Number,""), "")</f>
        <v>135</v>
      </c>
      <c r="C148" s="4">
        <f ca="1">IFERROR(IF(Loan_Not_Paid*Values_Entered,Payment_Date,""), "")</f>
        <v>50013</v>
      </c>
      <c r="D148" s="5">
        <f ca="1">IFERROR(IF(Loan_Not_Paid*Values_Entered,Beginning_Balance,""), "")</f>
        <v>79807.830712312396</v>
      </c>
      <c r="E148" s="5">
        <f ca="1">IFERROR(IF(Loan_Not_Paid*Values_Entered,Monthly_Payment,""), "")</f>
        <v>567.78900134700291</v>
      </c>
      <c r="F148" s="5">
        <f ca="1">IFERROR(IF(Loan_Not_Paid*Values_Entered,Principal,""), "")</f>
        <v>202.00311058223744</v>
      </c>
      <c r="G148" s="5">
        <f ca="1">IFERROR(IF(Loan_Not_Paid*Values_Entered,Interest,""), "")</f>
        <v>365.78589076476544</v>
      </c>
      <c r="H148" s="5">
        <f ca="1">IFERROR(IF(Loan_Not_Paid*Values_Entered,Ending_Balance,""), "")</f>
        <v>79605.827601730183</v>
      </c>
    </row>
    <row r="149" spans="2:8" x14ac:dyDescent="0.3">
      <c r="B149" s="2">
        <f ca="1">IFERROR(IF(Loan_Not_Paid*Values_Entered,Payment_Number,""), "")</f>
        <v>136</v>
      </c>
      <c r="C149" s="4">
        <f ca="1">IFERROR(IF(Loan_Not_Paid*Values_Entered,Payment_Date,""), "")</f>
        <v>50044</v>
      </c>
      <c r="D149" s="5">
        <f ca="1">IFERROR(IF(Loan_Not_Paid*Values_Entered,Beginning_Balance,""), "")</f>
        <v>79605.827601730183</v>
      </c>
      <c r="E149" s="5">
        <f ca="1">IFERROR(IF(Loan_Not_Paid*Values_Entered,Monthly_Payment,""), "")</f>
        <v>567.78900134700291</v>
      </c>
      <c r="F149" s="5">
        <f ca="1">IFERROR(IF(Loan_Not_Paid*Values_Entered,Principal,""), "")</f>
        <v>202.928958172406</v>
      </c>
      <c r="G149" s="5">
        <f ca="1">IFERROR(IF(Loan_Not_Paid*Values_Entered,Interest,""), "")</f>
        <v>364.86004317459697</v>
      </c>
      <c r="H149" s="5">
        <f ca="1">IFERROR(IF(Loan_Not_Paid*Values_Entered,Ending_Balance,""), "")</f>
        <v>79402.898643557754</v>
      </c>
    </row>
    <row r="150" spans="2:8" x14ac:dyDescent="0.3">
      <c r="B150" s="2">
        <f ca="1">IFERROR(IF(Loan_Not_Paid*Values_Entered,Payment_Number,""), "")</f>
        <v>137</v>
      </c>
      <c r="C150" s="4">
        <f ca="1">IFERROR(IF(Loan_Not_Paid*Values_Entered,Payment_Date,""), "")</f>
        <v>50075</v>
      </c>
      <c r="D150" s="5">
        <f ca="1">IFERROR(IF(Loan_Not_Paid*Values_Entered,Beginning_Balance,""), "")</f>
        <v>79402.898643557754</v>
      </c>
      <c r="E150" s="5">
        <f ca="1">IFERROR(IF(Loan_Not_Paid*Values_Entered,Monthly_Payment,""), "")</f>
        <v>567.78900134700291</v>
      </c>
      <c r="F150" s="5">
        <f ca="1">IFERROR(IF(Loan_Not_Paid*Values_Entered,Principal,""), "")</f>
        <v>203.8590492306962</v>
      </c>
      <c r="G150" s="5">
        <f ca="1">IFERROR(IF(Loan_Not_Paid*Values_Entered,Interest,""), "")</f>
        <v>363.92995211630671</v>
      </c>
      <c r="H150" s="5">
        <f ca="1">IFERROR(IF(Loan_Not_Paid*Values_Entered,Ending_Balance,""), "")</f>
        <v>79199.039594327056</v>
      </c>
    </row>
    <row r="151" spans="2:8" x14ac:dyDescent="0.3">
      <c r="B151" s="2">
        <f ca="1">IFERROR(IF(Loan_Not_Paid*Values_Entered,Payment_Number,""), "")</f>
        <v>138</v>
      </c>
      <c r="C151" s="4">
        <f ca="1">IFERROR(IF(Loan_Not_Paid*Values_Entered,Payment_Date,""), "")</f>
        <v>50103</v>
      </c>
      <c r="D151" s="5">
        <f ca="1">IFERROR(IF(Loan_Not_Paid*Values_Entered,Beginning_Balance,""), "")</f>
        <v>79199.039594327056</v>
      </c>
      <c r="E151" s="5">
        <f ca="1">IFERROR(IF(Loan_Not_Paid*Values_Entered,Monthly_Payment,""), "")</f>
        <v>567.78900134700291</v>
      </c>
      <c r="F151" s="5">
        <f ca="1">IFERROR(IF(Loan_Not_Paid*Values_Entered,Principal,""), "")</f>
        <v>204.79340320633688</v>
      </c>
      <c r="G151" s="5">
        <f ca="1">IFERROR(IF(Loan_Not_Paid*Values_Entered,Interest,""), "")</f>
        <v>362.99559814066595</v>
      </c>
      <c r="H151" s="5">
        <f ca="1">IFERROR(IF(Loan_Not_Paid*Values_Entered,Ending_Balance,""), "")</f>
        <v>78994.246191120706</v>
      </c>
    </row>
    <row r="152" spans="2:8" x14ac:dyDescent="0.3">
      <c r="B152" s="2">
        <f ca="1">IFERROR(IF(Loan_Not_Paid*Values_Entered,Payment_Number,""), "")</f>
        <v>139</v>
      </c>
      <c r="C152" s="4">
        <f ca="1">IFERROR(IF(Loan_Not_Paid*Values_Entered,Payment_Date,""), "")</f>
        <v>50134</v>
      </c>
      <c r="D152" s="5">
        <f ca="1">IFERROR(IF(Loan_Not_Paid*Values_Entered,Beginning_Balance,""), "")</f>
        <v>78994.246191120706</v>
      </c>
      <c r="E152" s="5">
        <f ca="1">IFERROR(IF(Loan_Not_Paid*Values_Entered,Monthly_Payment,""), "")</f>
        <v>567.78900134700291</v>
      </c>
      <c r="F152" s="5">
        <f ca="1">IFERROR(IF(Loan_Not_Paid*Values_Entered,Principal,""), "")</f>
        <v>205.73203963769927</v>
      </c>
      <c r="G152" s="5">
        <f ca="1">IFERROR(IF(Loan_Not_Paid*Values_Entered,Interest,""), "")</f>
        <v>362.05696170930355</v>
      </c>
      <c r="H152" s="5">
        <f ca="1">IFERROR(IF(Loan_Not_Paid*Values_Entered,Ending_Balance,""), "")</f>
        <v>78788.514151483017</v>
      </c>
    </row>
    <row r="153" spans="2:8" x14ac:dyDescent="0.3">
      <c r="B153" s="2">
        <f ca="1">IFERROR(IF(Loan_Not_Paid*Values_Entered,Payment_Number,""), "")</f>
        <v>140</v>
      </c>
      <c r="C153" s="4">
        <f ca="1">IFERROR(IF(Loan_Not_Paid*Values_Entered,Payment_Date,""), "")</f>
        <v>50164</v>
      </c>
      <c r="D153" s="5">
        <f ca="1">IFERROR(IF(Loan_Not_Paid*Values_Entered,Beginning_Balance,""), "")</f>
        <v>78788.514151483017</v>
      </c>
      <c r="E153" s="5">
        <f ca="1">IFERROR(IF(Loan_Not_Paid*Values_Entered,Monthly_Payment,""), "")</f>
        <v>567.78900134700291</v>
      </c>
      <c r="F153" s="5">
        <f ca="1">IFERROR(IF(Loan_Not_Paid*Values_Entered,Principal,""), "")</f>
        <v>206.67497815270539</v>
      </c>
      <c r="G153" s="5">
        <f ca="1">IFERROR(IF(Loan_Not_Paid*Values_Entered,Interest,""), "")</f>
        <v>361.11402319429749</v>
      </c>
      <c r="H153" s="5">
        <f ca="1">IFERROR(IF(Loan_Not_Paid*Values_Entered,Ending_Balance,""), "")</f>
        <v>78581.839173330314</v>
      </c>
    </row>
    <row r="154" spans="2:8" x14ac:dyDescent="0.3">
      <c r="B154" s="2">
        <f ca="1">IFERROR(IF(Loan_Not_Paid*Values_Entered,Payment_Number,""), "")</f>
        <v>141</v>
      </c>
      <c r="C154" s="4">
        <f ca="1">IFERROR(IF(Loan_Not_Paid*Values_Entered,Payment_Date,""), "")</f>
        <v>50195</v>
      </c>
      <c r="D154" s="5">
        <f ca="1">IFERROR(IF(Loan_Not_Paid*Values_Entered,Beginning_Balance,""), "")</f>
        <v>78581.839173330314</v>
      </c>
      <c r="E154" s="5">
        <f ca="1">IFERROR(IF(Loan_Not_Paid*Values_Entered,Monthly_Payment,""), "")</f>
        <v>567.78900134700291</v>
      </c>
      <c r="F154" s="5">
        <f ca="1">IFERROR(IF(Loan_Not_Paid*Values_Entered,Principal,""), "")</f>
        <v>207.62223846923865</v>
      </c>
      <c r="G154" s="5">
        <f ca="1">IFERROR(IF(Loan_Not_Paid*Values_Entered,Interest,""), "")</f>
        <v>360.16676287776426</v>
      </c>
      <c r="H154" s="5">
        <f ca="1">IFERROR(IF(Loan_Not_Paid*Values_Entered,Ending_Balance,""), "")</f>
        <v>78374.216934861106</v>
      </c>
    </row>
    <row r="155" spans="2:8" x14ac:dyDescent="0.3">
      <c r="B155" s="2">
        <f ca="1">IFERROR(IF(Loan_Not_Paid*Values_Entered,Payment_Number,""), "")</f>
        <v>142</v>
      </c>
      <c r="C155" s="4">
        <f ca="1">IFERROR(IF(Loan_Not_Paid*Values_Entered,Payment_Date,""), "")</f>
        <v>50225</v>
      </c>
      <c r="D155" s="5">
        <f ca="1">IFERROR(IF(Loan_Not_Paid*Values_Entered,Beginning_Balance,""), "")</f>
        <v>78374.216934861106</v>
      </c>
      <c r="E155" s="5">
        <f ca="1">IFERROR(IF(Loan_Not_Paid*Values_Entered,Monthly_Payment,""), "")</f>
        <v>567.78900134700291</v>
      </c>
      <c r="F155" s="5">
        <f ca="1">IFERROR(IF(Loan_Not_Paid*Values_Entered,Principal,""), "")</f>
        <v>208.57384039555595</v>
      </c>
      <c r="G155" s="5">
        <f ca="1">IFERROR(IF(Loan_Not_Paid*Values_Entered,Interest,""), "")</f>
        <v>359.21516095144693</v>
      </c>
      <c r="H155" s="5">
        <f ca="1">IFERROR(IF(Loan_Not_Paid*Values_Entered,Ending_Balance,""), "")</f>
        <v>78165.643094465544</v>
      </c>
    </row>
    <row r="156" spans="2:8" x14ac:dyDescent="0.3">
      <c r="B156" s="2">
        <f ca="1">IFERROR(IF(Loan_Not_Paid*Values_Entered,Payment_Number,""), "")</f>
        <v>143</v>
      </c>
      <c r="C156" s="4">
        <f ca="1">IFERROR(IF(Loan_Not_Paid*Values_Entered,Payment_Date,""), "")</f>
        <v>50256</v>
      </c>
      <c r="D156" s="5">
        <f ca="1">IFERROR(IF(Loan_Not_Paid*Values_Entered,Beginning_Balance,""), "")</f>
        <v>78165.643094465544</v>
      </c>
      <c r="E156" s="5">
        <f ca="1">IFERROR(IF(Loan_Not_Paid*Values_Entered,Monthly_Payment,""), "")</f>
        <v>567.78900134700291</v>
      </c>
      <c r="F156" s="5">
        <f ca="1">IFERROR(IF(Loan_Not_Paid*Values_Entered,Principal,""), "")</f>
        <v>209.52980383070226</v>
      </c>
      <c r="G156" s="5">
        <f ca="1">IFERROR(IF(Loan_Not_Paid*Values_Entered,Interest,""), "")</f>
        <v>358.25919751630067</v>
      </c>
      <c r="H156" s="5">
        <f ca="1">IFERROR(IF(Loan_Not_Paid*Values_Entered,Ending_Balance,""), "")</f>
        <v>77956.113290634821</v>
      </c>
    </row>
    <row r="157" spans="2:8" x14ac:dyDescent="0.3">
      <c r="B157" s="2">
        <f ca="1">IFERROR(IF(Loan_Not_Paid*Values_Entered,Payment_Number,""), "")</f>
        <v>144</v>
      </c>
      <c r="C157" s="4">
        <f ca="1">IFERROR(IF(Loan_Not_Paid*Values_Entered,Payment_Date,""), "")</f>
        <v>50287</v>
      </c>
      <c r="D157" s="5">
        <f ca="1">IFERROR(IF(Loan_Not_Paid*Values_Entered,Beginning_Balance,""), "")</f>
        <v>77956.113290634821</v>
      </c>
      <c r="E157" s="5">
        <f ca="1">IFERROR(IF(Loan_Not_Paid*Values_Entered,Monthly_Payment,""), "")</f>
        <v>567.78900134700291</v>
      </c>
      <c r="F157" s="5">
        <f ca="1">IFERROR(IF(Loan_Not_Paid*Values_Entered,Principal,""), "")</f>
        <v>210.49014876492632</v>
      </c>
      <c r="G157" s="5">
        <f ca="1">IFERROR(IF(Loan_Not_Paid*Values_Entered,Interest,""), "")</f>
        <v>357.29885258207662</v>
      </c>
      <c r="H157" s="5">
        <f ca="1">IFERROR(IF(Loan_Not_Paid*Values_Entered,Ending_Balance,""), "")</f>
        <v>77745.623141869903</v>
      </c>
    </row>
    <row r="158" spans="2:8" x14ac:dyDescent="0.3">
      <c r="B158" s="2">
        <f ca="1">IFERROR(IF(Loan_Not_Paid*Values_Entered,Payment_Number,""), "")</f>
        <v>145</v>
      </c>
      <c r="C158" s="4">
        <f ca="1">IFERROR(IF(Loan_Not_Paid*Values_Entered,Payment_Date,""), "")</f>
        <v>50317</v>
      </c>
      <c r="D158" s="5">
        <f ca="1">IFERROR(IF(Loan_Not_Paid*Values_Entered,Beginning_Balance,""), "")</f>
        <v>77745.623141869903</v>
      </c>
      <c r="E158" s="5">
        <f ca="1">IFERROR(IF(Loan_Not_Paid*Values_Entered,Monthly_Payment,""), "")</f>
        <v>567.78900134700291</v>
      </c>
      <c r="F158" s="5">
        <f ca="1">IFERROR(IF(Loan_Not_Paid*Values_Entered,Principal,""), "")</f>
        <v>211.4548952800989</v>
      </c>
      <c r="G158" s="5">
        <f ca="1">IFERROR(IF(Loan_Not_Paid*Values_Entered,Interest,""), "")</f>
        <v>356.33410606690393</v>
      </c>
      <c r="H158" s="5">
        <f ca="1">IFERROR(IF(Loan_Not_Paid*Values_Entered,Ending_Balance,""), "")</f>
        <v>77534.16824658979</v>
      </c>
    </row>
    <row r="159" spans="2:8" x14ac:dyDescent="0.3">
      <c r="B159" s="2">
        <f ca="1">IFERROR(IF(Loan_Not_Paid*Values_Entered,Payment_Number,""), "")</f>
        <v>146</v>
      </c>
      <c r="C159" s="4">
        <f ca="1">IFERROR(IF(Loan_Not_Paid*Values_Entered,Payment_Date,""), "")</f>
        <v>50348</v>
      </c>
      <c r="D159" s="5">
        <f ca="1">IFERROR(IF(Loan_Not_Paid*Values_Entered,Beginning_Balance,""), "")</f>
        <v>77534.16824658979</v>
      </c>
      <c r="E159" s="5">
        <f ca="1">IFERROR(IF(Loan_Not_Paid*Values_Entered,Monthly_Payment,""), "")</f>
        <v>567.78900134700291</v>
      </c>
      <c r="F159" s="5">
        <f ca="1">IFERROR(IF(Loan_Not_Paid*Values_Entered,Principal,""), "")</f>
        <v>212.42406355013267</v>
      </c>
      <c r="G159" s="5">
        <f ca="1">IFERROR(IF(Loan_Not_Paid*Values_Entered,Interest,""), "")</f>
        <v>355.36493779687021</v>
      </c>
      <c r="H159" s="5">
        <f ca="1">IFERROR(IF(Loan_Not_Paid*Values_Entered,Ending_Balance,""), "")</f>
        <v>77321.744183039656</v>
      </c>
    </row>
    <row r="160" spans="2:8" x14ac:dyDescent="0.3">
      <c r="B160" s="2">
        <f ca="1">IFERROR(IF(Loan_Not_Paid*Values_Entered,Payment_Number,""), "")</f>
        <v>147</v>
      </c>
      <c r="C160" s="4">
        <f ca="1">IFERROR(IF(Loan_Not_Paid*Values_Entered,Payment_Date,""), "")</f>
        <v>50378</v>
      </c>
      <c r="D160" s="5">
        <f ca="1">IFERROR(IF(Loan_Not_Paid*Values_Entered,Beginning_Balance,""), "")</f>
        <v>77321.744183039656</v>
      </c>
      <c r="E160" s="5">
        <f ca="1">IFERROR(IF(Loan_Not_Paid*Values_Entered,Monthly_Payment,""), "")</f>
        <v>567.78900134700291</v>
      </c>
      <c r="F160" s="5">
        <f ca="1">IFERROR(IF(Loan_Not_Paid*Values_Entered,Principal,""), "")</f>
        <v>213.39767384140413</v>
      </c>
      <c r="G160" s="5">
        <f ca="1">IFERROR(IF(Loan_Not_Paid*Values_Entered,Interest,""), "")</f>
        <v>354.39132750559878</v>
      </c>
      <c r="H160" s="5">
        <f ca="1">IFERROR(IF(Loan_Not_Paid*Values_Entered,Ending_Balance,""), "")</f>
        <v>77108.34650919828</v>
      </c>
    </row>
    <row r="161" spans="2:8" x14ac:dyDescent="0.3">
      <c r="B161" s="2">
        <f ca="1">IFERROR(IF(Loan_Not_Paid*Values_Entered,Payment_Number,""), "")</f>
        <v>148</v>
      </c>
      <c r="C161" s="4">
        <f ca="1">IFERROR(IF(Loan_Not_Paid*Values_Entered,Payment_Date,""), "")</f>
        <v>50409</v>
      </c>
      <c r="D161" s="5">
        <f ca="1">IFERROR(IF(Loan_Not_Paid*Values_Entered,Beginning_Balance,""), "")</f>
        <v>77108.34650919828</v>
      </c>
      <c r="E161" s="5">
        <f ca="1">IFERROR(IF(Loan_Not_Paid*Values_Entered,Monthly_Payment,""), "")</f>
        <v>567.78900134700291</v>
      </c>
      <c r="F161" s="5">
        <f ca="1">IFERROR(IF(Loan_Not_Paid*Values_Entered,Principal,""), "")</f>
        <v>214.37574651317723</v>
      </c>
      <c r="G161" s="5">
        <f ca="1">IFERROR(IF(Loan_Not_Paid*Values_Entered,Interest,""), "")</f>
        <v>353.41325483382565</v>
      </c>
      <c r="H161" s="5">
        <f ca="1">IFERROR(IF(Loan_Not_Paid*Values_Entered,Ending_Balance,""), "")</f>
        <v>76893.970762685087</v>
      </c>
    </row>
    <row r="162" spans="2:8" x14ac:dyDescent="0.3">
      <c r="B162" s="2">
        <f ca="1">IFERROR(IF(Loan_Not_Paid*Values_Entered,Payment_Number,""), "")</f>
        <v>149</v>
      </c>
      <c r="C162" s="4">
        <f ca="1">IFERROR(IF(Loan_Not_Paid*Values_Entered,Payment_Date,""), "")</f>
        <v>50440</v>
      </c>
      <c r="D162" s="5">
        <f ca="1">IFERROR(IF(Loan_Not_Paid*Values_Entered,Beginning_Balance,""), "")</f>
        <v>76893.970762685087</v>
      </c>
      <c r="E162" s="5">
        <f ca="1">IFERROR(IF(Loan_Not_Paid*Values_Entered,Monthly_Payment,""), "")</f>
        <v>567.78900134700291</v>
      </c>
      <c r="F162" s="5">
        <f ca="1">IFERROR(IF(Loan_Not_Paid*Values_Entered,Principal,""), "")</f>
        <v>215.35830201802926</v>
      </c>
      <c r="G162" s="5">
        <f ca="1">IFERROR(IF(Loan_Not_Paid*Values_Entered,Interest,""), "")</f>
        <v>352.43069932897356</v>
      </c>
      <c r="H162" s="5">
        <f ca="1">IFERROR(IF(Loan_Not_Paid*Values_Entered,Ending_Balance,""), "")</f>
        <v>76678.612460667064</v>
      </c>
    </row>
    <row r="163" spans="2:8" x14ac:dyDescent="0.3">
      <c r="B163" s="2">
        <f ca="1">IFERROR(IF(Loan_Not_Paid*Values_Entered,Payment_Number,""), "")</f>
        <v>150</v>
      </c>
      <c r="C163" s="4">
        <f ca="1">IFERROR(IF(Loan_Not_Paid*Values_Entered,Payment_Date,""), "")</f>
        <v>50468</v>
      </c>
      <c r="D163" s="5">
        <f ca="1">IFERROR(IF(Loan_Not_Paid*Values_Entered,Beginning_Balance,""), "")</f>
        <v>76678.612460667064</v>
      </c>
      <c r="E163" s="5">
        <f ca="1">IFERROR(IF(Loan_Not_Paid*Values_Entered,Monthly_Payment,""), "")</f>
        <v>567.78900134700291</v>
      </c>
      <c r="F163" s="5">
        <f ca="1">IFERROR(IF(Loan_Not_Paid*Values_Entered,Principal,""), "")</f>
        <v>216.3453609022786</v>
      </c>
      <c r="G163" s="5">
        <f ca="1">IFERROR(IF(Loan_Not_Paid*Values_Entered,Interest,""), "")</f>
        <v>351.44364044472422</v>
      </c>
      <c r="H163" s="5">
        <f ca="1">IFERROR(IF(Loan_Not_Paid*Values_Entered,Ending_Balance,""), "")</f>
        <v>76462.267099764751</v>
      </c>
    </row>
    <row r="164" spans="2:8" x14ac:dyDescent="0.3">
      <c r="B164" s="2">
        <f ca="1">IFERROR(IF(Loan_Not_Paid*Values_Entered,Payment_Number,""), "")</f>
        <v>151</v>
      </c>
      <c r="C164" s="4">
        <f ca="1">IFERROR(IF(Loan_Not_Paid*Values_Entered,Payment_Date,""), "")</f>
        <v>50499</v>
      </c>
      <c r="D164" s="5">
        <f ca="1">IFERROR(IF(Loan_Not_Paid*Values_Entered,Beginning_Balance,""), "")</f>
        <v>76462.267099764751</v>
      </c>
      <c r="E164" s="5">
        <f ca="1">IFERROR(IF(Loan_Not_Paid*Values_Entered,Monthly_Payment,""), "")</f>
        <v>567.78900134700291</v>
      </c>
      <c r="F164" s="5">
        <f ca="1">IFERROR(IF(Loan_Not_Paid*Values_Entered,Principal,""), "")</f>
        <v>217.33694380641401</v>
      </c>
      <c r="G164" s="5">
        <f ca="1">IFERROR(IF(Loan_Not_Paid*Values_Entered,Interest,""), "")</f>
        <v>350.45205754058884</v>
      </c>
      <c r="H164" s="5">
        <f ca="1">IFERROR(IF(Loan_Not_Paid*Values_Entered,Ending_Balance,""), "")</f>
        <v>76244.930155958355</v>
      </c>
    </row>
    <row r="165" spans="2:8" x14ac:dyDescent="0.3">
      <c r="B165" s="2">
        <f ca="1">IFERROR(IF(Loan_Not_Paid*Values_Entered,Payment_Number,""), "")</f>
        <v>152</v>
      </c>
      <c r="C165" s="4">
        <f ca="1">IFERROR(IF(Loan_Not_Paid*Values_Entered,Payment_Date,""), "")</f>
        <v>50529</v>
      </c>
      <c r="D165" s="5">
        <f ca="1">IFERROR(IF(Loan_Not_Paid*Values_Entered,Beginning_Balance,""), "")</f>
        <v>76244.930155958355</v>
      </c>
      <c r="E165" s="5">
        <f ca="1">IFERROR(IF(Loan_Not_Paid*Values_Entered,Monthly_Payment,""), "")</f>
        <v>567.78900134700291</v>
      </c>
      <c r="F165" s="5">
        <f ca="1">IFERROR(IF(Loan_Not_Paid*Values_Entered,Principal,""), "")</f>
        <v>218.33307146552676</v>
      </c>
      <c r="G165" s="5">
        <f ca="1">IFERROR(IF(Loan_Not_Paid*Values_Entered,Interest,""), "")</f>
        <v>349.45592988147615</v>
      </c>
      <c r="H165" s="5">
        <f ca="1">IFERROR(IF(Loan_Not_Paid*Values_Entered,Ending_Balance,""), "")</f>
        <v>76026.597084492823</v>
      </c>
    </row>
    <row r="166" spans="2:8" x14ac:dyDescent="0.3">
      <c r="B166" s="2">
        <f ca="1">IFERROR(IF(Loan_Not_Paid*Values_Entered,Payment_Number,""), "")</f>
        <v>153</v>
      </c>
      <c r="C166" s="4">
        <f ca="1">IFERROR(IF(Loan_Not_Paid*Values_Entered,Payment_Date,""), "")</f>
        <v>50560</v>
      </c>
      <c r="D166" s="5">
        <f ca="1">IFERROR(IF(Loan_Not_Paid*Values_Entered,Beginning_Balance,""), "")</f>
        <v>76026.597084492823</v>
      </c>
      <c r="E166" s="5">
        <f ca="1">IFERROR(IF(Loan_Not_Paid*Values_Entered,Monthly_Payment,""), "")</f>
        <v>567.78900134700291</v>
      </c>
      <c r="F166" s="5">
        <f ca="1">IFERROR(IF(Loan_Not_Paid*Values_Entered,Principal,""), "")</f>
        <v>219.33376470974378</v>
      </c>
      <c r="G166" s="5">
        <f ca="1">IFERROR(IF(Loan_Not_Paid*Values_Entered,Interest,""), "")</f>
        <v>348.45523663725913</v>
      </c>
      <c r="H166" s="5">
        <f ca="1">IFERROR(IF(Loan_Not_Paid*Values_Entered,Ending_Balance,""), "")</f>
        <v>75807.263319783087</v>
      </c>
    </row>
    <row r="167" spans="2:8" x14ac:dyDescent="0.3">
      <c r="B167" s="2">
        <f ca="1">IFERROR(IF(Loan_Not_Paid*Values_Entered,Payment_Number,""), "")</f>
        <v>154</v>
      </c>
      <c r="C167" s="4">
        <f ca="1">IFERROR(IF(Loan_Not_Paid*Values_Entered,Payment_Date,""), "")</f>
        <v>50590</v>
      </c>
      <c r="D167" s="5">
        <f ca="1">IFERROR(IF(Loan_Not_Paid*Values_Entered,Beginning_Balance,""), "")</f>
        <v>75807.263319783087</v>
      </c>
      <c r="E167" s="5">
        <f ca="1">IFERROR(IF(Loan_Not_Paid*Values_Entered,Monthly_Payment,""), "")</f>
        <v>567.78900134700291</v>
      </c>
      <c r="F167" s="5">
        <f ca="1">IFERROR(IF(Loan_Not_Paid*Values_Entered,Principal,""), "")</f>
        <v>220.3390444646634</v>
      </c>
      <c r="G167" s="5">
        <f ca="1">IFERROR(IF(Loan_Not_Paid*Values_Entered,Interest,""), "")</f>
        <v>347.44995688233951</v>
      </c>
      <c r="H167" s="5">
        <f ca="1">IFERROR(IF(Loan_Not_Paid*Values_Entered,Ending_Balance,""), "")</f>
        <v>75586.924275318423</v>
      </c>
    </row>
    <row r="168" spans="2:8" x14ac:dyDescent="0.3">
      <c r="B168" s="2">
        <f ca="1">IFERROR(IF(Loan_Not_Paid*Values_Entered,Payment_Number,""), "")</f>
        <v>155</v>
      </c>
      <c r="C168" s="4">
        <f ca="1">IFERROR(IF(Loan_Not_Paid*Values_Entered,Payment_Date,""), "")</f>
        <v>50621</v>
      </c>
      <c r="D168" s="5">
        <f ca="1">IFERROR(IF(Loan_Not_Paid*Values_Entered,Beginning_Balance,""), "")</f>
        <v>75586.924275318423</v>
      </c>
      <c r="E168" s="5">
        <f ca="1">IFERROR(IF(Loan_Not_Paid*Values_Entered,Monthly_Payment,""), "")</f>
        <v>567.78900134700291</v>
      </c>
      <c r="F168" s="5">
        <f ca="1">IFERROR(IF(Loan_Not_Paid*Values_Entered,Principal,""), "")</f>
        <v>221.34893175179315</v>
      </c>
      <c r="G168" s="5">
        <f ca="1">IFERROR(IF(Loan_Not_Paid*Values_Entered,Interest,""), "")</f>
        <v>346.44006959520976</v>
      </c>
      <c r="H168" s="5">
        <f ca="1">IFERROR(IF(Loan_Not_Paid*Values_Entered,Ending_Balance,""), "")</f>
        <v>75365.575343566656</v>
      </c>
    </row>
    <row r="169" spans="2:8" x14ac:dyDescent="0.3">
      <c r="B169" s="2">
        <f ca="1">IFERROR(IF(Loan_Not_Paid*Values_Entered,Payment_Number,""), "")</f>
        <v>156</v>
      </c>
      <c r="C169" s="4">
        <f ca="1">IFERROR(IF(Loan_Not_Paid*Values_Entered,Payment_Date,""), "")</f>
        <v>50652</v>
      </c>
      <c r="D169" s="5">
        <f ca="1">IFERROR(IF(Loan_Not_Paid*Values_Entered,Beginning_Balance,""), "")</f>
        <v>75365.575343566656</v>
      </c>
      <c r="E169" s="5">
        <f ca="1">IFERROR(IF(Loan_Not_Paid*Values_Entered,Monthly_Payment,""), "")</f>
        <v>567.78900134700291</v>
      </c>
      <c r="F169" s="5">
        <f ca="1">IFERROR(IF(Loan_Not_Paid*Values_Entered,Principal,""), "")</f>
        <v>222.36344768898886</v>
      </c>
      <c r="G169" s="5">
        <f ca="1">IFERROR(IF(Loan_Not_Paid*Values_Entered,Interest,""), "")</f>
        <v>345.42555365801405</v>
      </c>
      <c r="H169" s="5">
        <f ca="1">IFERROR(IF(Loan_Not_Paid*Values_Entered,Ending_Balance,""), "")</f>
        <v>75143.211895877655</v>
      </c>
    </row>
    <row r="170" spans="2:8" x14ac:dyDescent="0.3">
      <c r="B170" s="2">
        <f ca="1">IFERROR(IF(Loan_Not_Paid*Values_Entered,Payment_Number,""), "")</f>
        <v>157</v>
      </c>
      <c r="C170" s="4">
        <f ca="1">IFERROR(IF(Loan_Not_Paid*Values_Entered,Payment_Date,""), "")</f>
        <v>50682</v>
      </c>
      <c r="D170" s="5">
        <f ca="1">IFERROR(IF(Loan_Not_Paid*Values_Entered,Beginning_Balance,""), "")</f>
        <v>75143.211895877655</v>
      </c>
      <c r="E170" s="5">
        <f ca="1">IFERROR(IF(Loan_Not_Paid*Values_Entered,Monthly_Payment,""), "")</f>
        <v>567.78900134700291</v>
      </c>
      <c r="F170" s="5">
        <f ca="1">IFERROR(IF(Loan_Not_Paid*Values_Entered,Principal,""), "")</f>
        <v>223.38261349089669</v>
      </c>
      <c r="G170" s="5">
        <f ca="1">IFERROR(IF(Loan_Not_Paid*Values_Entered,Interest,""), "")</f>
        <v>344.40638785610616</v>
      </c>
      <c r="H170" s="5">
        <f ca="1">IFERROR(IF(Loan_Not_Paid*Values_Entered,Ending_Balance,""), "")</f>
        <v>74919.829282386738</v>
      </c>
    </row>
    <row r="171" spans="2:8" x14ac:dyDescent="0.3">
      <c r="B171" s="2">
        <f ca="1">IFERROR(IF(Loan_Not_Paid*Values_Entered,Payment_Number,""), "")</f>
        <v>158</v>
      </c>
      <c r="C171" s="4">
        <f ca="1">IFERROR(IF(Loan_Not_Paid*Values_Entered,Payment_Date,""), "")</f>
        <v>50713</v>
      </c>
      <c r="D171" s="5">
        <f ca="1">IFERROR(IF(Loan_Not_Paid*Values_Entered,Beginning_Balance,""), "")</f>
        <v>74919.829282386738</v>
      </c>
      <c r="E171" s="5">
        <f ca="1">IFERROR(IF(Loan_Not_Paid*Values_Entered,Monthly_Payment,""), "")</f>
        <v>567.78900134700291</v>
      </c>
      <c r="F171" s="5">
        <f ca="1">IFERROR(IF(Loan_Not_Paid*Values_Entered,Principal,""), "")</f>
        <v>224.40645046939665</v>
      </c>
      <c r="G171" s="5">
        <f ca="1">IFERROR(IF(Loan_Not_Paid*Values_Entered,Interest,""), "")</f>
        <v>343.38255087760621</v>
      </c>
      <c r="H171" s="5">
        <f ca="1">IFERROR(IF(Loan_Not_Paid*Values_Entered,Ending_Balance,""), "")</f>
        <v>74695.422831917327</v>
      </c>
    </row>
    <row r="172" spans="2:8" x14ac:dyDescent="0.3">
      <c r="B172" s="2">
        <f ca="1">IFERROR(IF(Loan_Not_Paid*Values_Entered,Payment_Number,""), "")</f>
        <v>159</v>
      </c>
      <c r="C172" s="4">
        <f ca="1">IFERROR(IF(Loan_Not_Paid*Values_Entered,Payment_Date,""), "")</f>
        <v>50743</v>
      </c>
      <c r="D172" s="5">
        <f ca="1">IFERROR(IF(Loan_Not_Paid*Values_Entered,Beginning_Balance,""), "")</f>
        <v>74695.422831917327</v>
      </c>
      <c r="E172" s="5">
        <f ca="1">IFERROR(IF(Loan_Not_Paid*Values_Entered,Monthly_Payment,""), "")</f>
        <v>567.78900134700291</v>
      </c>
      <c r="F172" s="5">
        <f ca="1">IFERROR(IF(Loan_Not_Paid*Values_Entered,Principal,""), "")</f>
        <v>225.43498003404807</v>
      </c>
      <c r="G172" s="5">
        <f ca="1">IFERROR(IF(Loan_Not_Paid*Values_Entered,Interest,""), "")</f>
        <v>342.35402131295484</v>
      </c>
      <c r="H172" s="5">
        <f ca="1">IFERROR(IF(Loan_Not_Paid*Values_Entered,Ending_Balance,""), "")</f>
        <v>74469.987851883314</v>
      </c>
    </row>
    <row r="173" spans="2:8" x14ac:dyDescent="0.3">
      <c r="B173" s="2">
        <f ca="1">IFERROR(IF(Loan_Not_Paid*Values_Entered,Payment_Number,""), "")</f>
        <v>160</v>
      </c>
      <c r="C173" s="4">
        <f ca="1">IFERROR(IF(Loan_Not_Paid*Values_Entered,Payment_Date,""), "")</f>
        <v>50774</v>
      </c>
      <c r="D173" s="5">
        <f ca="1">IFERROR(IF(Loan_Not_Paid*Values_Entered,Beginning_Balance,""), "")</f>
        <v>74469.987851883314</v>
      </c>
      <c r="E173" s="5">
        <f ca="1">IFERROR(IF(Loan_Not_Paid*Values_Entered,Monthly_Payment,""), "")</f>
        <v>567.78900134700291</v>
      </c>
      <c r="F173" s="5">
        <f ca="1">IFERROR(IF(Loan_Not_Paid*Values_Entered,Principal,""), "")</f>
        <v>226.46822369253746</v>
      </c>
      <c r="G173" s="5">
        <f ca="1">IFERROR(IF(Loan_Not_Paid*Values_Entered,Interest,""), "")</f>
        <v>341.32077765446542</v>
      </c>
      <c r="H173" s="5">
        <f ca="1">IFERROR(IF(Loan_Not_Paid*Values_Entered,Ending_Balance,""), "")</f>
        <v>74243.519628190756</v>
      </c>
    </row>
    <row r="174" spans="2:8" x14ac:dyDescent="0.3">
      <c r="B174" s="2">
        <f ca="1">IFERROR(IF(Loan_Not_Paid*Values_Entered,Payment_Number,""), "")</f>
        <v>161</v>
      </c>
      <c r="C174" s="4">
        <f ca="1">IFERROR(IF(Loan_Not_Paid*Values_Entered,Payment_Date,""), "")</f>
        <v>50805</v>
      </c>
      <c r="D174" s="5">
        <f ca="1">IFERROR(IF(Loan_Not_Paid*Values_Entered,Beginning_Balance,""), "")</f>
        <v>74243.519628190756</v>
      </c>
      <c r="E174" s="5">
        <f ca="1">IFERROR(IF(Loan_Not_Paid*Values_Entered,Monthly_Payment,""), "")</f>
        <v>567.78900134700291</v>
      </c>
      <c r="F174" s="5">
        <f ca="1">IFERROR(IF(Loan_Not_Paid*Values_Entered,Principal,""), "")</f>
        <v>227.50620305112824</v>
      </c>
      <c r="G174" s="5">
        <f ca="1">IFERROR(IF(Loan_Not_Paid*Values_Entered,Interest,""), "")</f>
        <v>340.28279829587461</v>
      </c>
      <c r="H174" s="5">
        <f ca="1">IFERROR(IF(Loan_Not_Paid*Values_Entered,Ending_Balance,""), "")</f>
        <v>74016.013425139623</v>
      </c>
    </row>
    <row r="175" spans="2:8" x14ac:dyDescent="0.3">
      <c r="B175" s="2">
        <f ca="1">IFERROR(IF(Loan_Not_Paid*Values_Entered,Payment_Number,""), "")</f>
        <v>162</v>
      </c>
      <c r="C175" s="4">
        <f ca="1">IFERROR(IF(Loan_Not_Paid*Values_Entered,Payment_Date,""), "")</f>
        <v>50833</v>
      </c>
      <c r="D175" s="5">
        <f ca="1">IFERROR(IF(Loan_Not_Paid*Values_Entered,Beginning_Balance,""), "")</f>
        <v>74016.013425139623</v>
      </c>
      <c r="E175" s="5">
        <f ca="1">IFERROR(IF(Loan_Not_Paid*Values_Entered,Monthly_Payment,""), "")</f>
        <v>567.78900134700291</v>
      </c>
      <c r="F175" s="5">
        <f ca="1">IFERROR(IF(Loan_Not_Paid*Values_Entered,Principal,""), "")</f>
        <v>228.54893981511259</v>
      </c>
      <c r="G175" s="5">
        <f ca="1">IFERROR(IF(Loan_Not_Paid*Values_Entered,Interest,""), "")</f>
        <v>339.24006153189026</v>
      </c>
      <c r="H175" s="5">
        <f ca="1">IFERROR(IF(Loan_Not_Paid*Values_Entered,Ending_Balance,""), "")</f>
        <v>73787.464485324483</v>
      </c>
    </row>
    <row r="176" spans="2:8" x14ac:dyDescent="0.3">
      <c r="B176" s="2">
        <f ca="1">IFERROR(IF(Loan_Not_Paid*Values_Entered,Payment_Number,""), "")</f>
        <v>163</v>
      </c>
      <c r="C176" s="4">
        <f ca="1">IFERROR(IF(Loan_Not_Paid*Values_Entered,Payment_Date,""), "")</f>
        <v>50864</v>
      </c>
      <c r="D176" s="5">
        <f ca="1">IFERROR(IF(Loan_Not_Paid*Values_Entered,Beginning_Balance,""), "")</f>
        <v>73787.464485324483</v>
      </c>
      <c r="E176" s="5">
        <f ca="1">IFERROR(IF(Loan_Not_Paid*Values_Entered,Monthly_Payment,""), "")</f>
        <v>567.78900134700291</v>
      </c>
      <c r="F176" s="5">
        <f ca="1">IFERROR(IF(Loan_Not_Paid*Values_Entered,Principal,""), "")</f>
        <v>229.59645578926518</v>
      </c>
      <c r="G176" s="5">
        <f ca="1">IFERROR(IF(Loan_Not_Paid*Values_Entered,Interest,""), "")</f>
        <v>338.19254555773773</v>
      </c>
      <c r="H176" s="5">
        <f ca="1">IFERROR(IF(Loan_Not_Paid*Values_Entered,Ending_Balance,""), "")</f>
        <v>73557.868029535224</v>
      </c>
    </row>
    <row r="177" spans="2:8" x14ac:dyDescent="0.3">
      <c r="B177" s="2">
        <f ca="1">IFERROR(IF(Loan_Not_Paid*Values_Entered,Payment_Number,""), "")</f>
        <v>164</v>
      </c>
      <c r="C177" s="4">
        <f ca="1">IFERROR(IF(Loan_Not_Paid*Values_Entered,Payment_Date,""), "")</f>
        <v>50894</v>
      </c>
      <c r="D177" s="5">
        <f ca="1">IFERROR(IF(Loan_Not_Paid*Values_Entered,Beginning_Balance,""), "")</f>
        <v>73557.868029535224</v>
      </c>
      <c r="E177" s="5">
        <f ca="1">IFERROR(IF(Loan_Not_Paid*Values_Entered,Monthly_Payment,""), "")</f>
        <v>567.78900134700291</v>
      </c>
      <c r="F177" s="5">
        <f ca="1">IFERROR(IF(Loan_Not_Paid*Values_Entered,Principal,""), "")</f>
        <v>230.6487728782993</v>
      </c>
      <c r="G177" s="5">
        <f ca="1">IFERROR(IF(Loan_Not_Paid*Values_Entered,Interest,""), "")</f>
        <v>337.14022846870353</v>
      </c>
      <c r="H177" s="5">
        <f ca="1">IFERROR(IF(Loan_Not_Paid*Values_Entered,Ending_Balance,""), "")</f>
        <v>73327.219256656943</v>
      </c>
    </row>
    <row r="178" spans="2:8" x14ac:dyDescent="0.3">
      <c r="B178" s="2">
        <f ca="1">IFERROR(IF(Loan_Not_Paid*Values_Entered,Payment_Number,""), "")</f>
        <v>165</v>
      </c>
      <c r="C178" s="4">
        <f ca="1">IFERROR(IF(Loan_Not_Paid*Values_Entered,Payment_Date,""), "")</f>
        <v>50925</v>
      </c>
      <c r="D178" s="5">
        <f ca="1">IFERROR(IF(Loan_Not_Paid*Values_Entered,Beginning_Balance,""), "")</f>
        <v>73327.219256656943</v>
      </c>
      <c r="E178" s="5">
        <f ca="1">IFERROR(IF(Loan_Not_Paid*Values_Entered,Monthly_Payment,""), "")</f>
        <v>567.78900134700291</v>
      </c>
      <c r="F178" s="5">
        <f ca="1">IFERROR(IF(Loan_Not_Paid*Values_Entered,Principal,""), "")</f>
        <v>231.70591308732486</v>
      </c>
      <c r="G178" s="5">
        <f ca="1">IFERROR(IF(Loan_Not_Paid*Values_Entered,Interest,""), "")</f>
        <v>336.08308825967805</v>
      </c>
      <c r="H178" s="5">
        <f ca="1">IFERROR(IF(Loan_Not_Paid*Values_Entered,Ending_Balance,""), "")</f>
        <v>73095.513343569619</v>
      </c>
    </row>
    <row r="179" spans="2:8" x14ac:dyDescent="0.3">
      <c r="B179" s="2">
        <f ca="1">IFERROR(IF(Loan_Not_Paid*Values_Entered,Payment_Number,""), "")</f>
        <v>166</v>
      </c>
      <c r="C179" s="4">
        <f ca="1">IFERROR(IF(Loan_Not_Paid*Values_Entered,Payment_Date,""), "")</f>
        <v>50955</v>
      </c>
      <c r="D179" s="5">
        <f ca="1">IFERROR(IF(Loan_Not_Paid*Values_Entered,Beginning_Balance,""), "")</f>
        <v>73095.513343569619</v>
      </c>
      <c r="E179" s="5">
        <f ca="1">IFERROR(IF(Loan_Not_Paid*Values_Entered,Monthly_Payment,""), "")</f>
        <v>567.78900134700291</v>
      </c>
      <c r="F179" s="5">
        <f ca="1">IFERROR(IF(Loan_Not_Paid*Values_Entered,Principal,""), "")</f>
        <v>232.76789852230843</v>
      </c>
      <c r="G179" s="5">
        <f ca="1">IFERROR(IF(Loan_Not_Paid*Values_Entered,Interest,""), "")</f>
        <v>335.02110282469448</v>
      </c>
      <c r="H179" s="5">
        <f ca="1">IFERROR(IF(Loan_Not_Paid*Values_Entered,Ending_Balance,""), "")</f>
        <v>72862.745445047331</v>
      </c>
    </row>
    <row r="180" spans="2:8" x14ac:dyDescent="0.3">
      <c r="B180" s="2">
        <f ca="1">IFERROR(IF(Loan_Not_Paid*Values_Entered,Payment_Number,""), "")</f>
        <v>167</v>
      </c>
      <c r="C180" s="4">
        <f ca="1">IFERROR(IF(Loan_Not_Paid*Values_Entered,Payment_Date,""), "")</f>
        <v>50986</v>
      </c>
      <c r="D180" s="5">
        <f ca="1">IFERROR(IF(Loan_Not_Paid*Values_Entered,Beginning_Balance,""), "")</f>
        <v>72862.745445047331</v>
      </c>
      <c r="E180" s="5">
        <f ca="1">IFERROR(IF(Loan_Not_Paid*Values_Entered,Monthly_Payment,""), "")</f>
        <v>567.78900134700291</v>
      </c>
      <c r="F180" s="5">
        <f ca="1">IFERROR(IF(Loan_Not_Paid*Values_Entered,Principal,""), "")</f>
        <v>233.83475139053564</v>
      </c>
      <c r="G180" s="5">
        <f ca="1">IFERROR(IF(Loan_Not_Paid*Values_Entered,Interest,""), "")</f>
        <v>333.95424995646721</v>
      </c>
      <c r="H180" s="5">
        <f ca="1">IFERROR(IF(Loan_Not_Paid*Values_Entered,Ending_Balance,""), "")</f>
        <v>72628.91069365677</v>
      </c>
    </row>
    <row r="181" spans="2:8" x14ac:dyDescent="0.3">
      <c r="B181" s="2">
        <f ca="1">IFERROR(IF(Loan_Not_Paid*Values_Entered,Payment_Number,""), "")</f>
        <v>168</v>
      </c>
      <c r="C181" s="4">
        <f ca="1">IFERROR(IF(Loan_Not_Paid*Values_Entered,Payment_Date,""), "")</f>
        <v>51017</v>
      </c>
      <c r="D181" s="5">
        <f ca="1">IFERROR(IF(Loan_Not_Paid*Values_Entered,Beginning_Balance,""), "")</f>
        <v>72628.91069365677</v>
      </c>
      <c r="E181" s="5">
        <f ca="1">IFERROR(IF(Loan_Not_Paid*Values_Entered,Monthly_Payment,""), "")</f>
        <v>567.78900134700291</v>
      </c>
      <c r="F181" s="5">
        <f ca="1">IFERROR(IF(Loan_Not_Paid*Values_Entered,Principal,""), "")</f>
        <v>234.90649400107563</v>
      </c>
      <c r="G181" s="5">
        <f ca="1">IFERROR(IF(Loan_Not_Paid*Values_Entered,Interest,""), "")</f>
        <v>332.88250734592714</v>
      </c>
      <c r="H181" s="5">
        <f ca="1">IFERROR(IF(Loan_Not_Paid*Values_Entered,Ending_Balance,""), "")</f>
        <v>72394.004199655727</v>
      </c>
    </row>
    <row r="182" spans="2:8" x14ac:dyDescent="0.3">
      <c r="B182" s="2">
        <f ca="1">IFERROR(IF(Loan_Not_Paid*Values_Entered,Payment_Number,""), "")</f>
        <v>169</v>
      </c>
      <c r="C182" s="4">
        <f ca="1">IFERROR(IF(Loan_Not_Paid*Values_Entered,Payment_Date,""), "")</f>
        <v>51047</v>
      </c>
      <c r="D182" s="5">
        <f ca="1">IFERROR(IF(Loan_Not_Paid*Values_Entered,Beginning_Balance,""), "")</f>
        <v>72394.004199655727</v>
      </c>
      <c r="E182" s="5">
        <f ca="1">IFERROR(IF(Loan_Not_Paid*Values_Entered,Monthly_Payment,""), "")</f>
        <v>567.78900134700291</v>
      </c>
      <c r="F182" s="5">
        <f ca="1">IFERROR(IF(Loan_Not_Paid*Values_Entered,Principal,""), "")</f>
        <v>235.98314876524722</v>
      </c>
      <c r="G182" s="5">
        <f ca="1">IFERROR(IF(Loan_Not_Paid*Values_Entered,Interest,""), "")</f>
        <v>331.80585258175569</v>
      </c>
      <c r="H182" s="5">
        <f ca="1">IFERROR(IF(Loan_Not_Paid*Values_Entered,Ending_Balance,""), "")</f>
        <v>72158.021050890471</v>
      </c>
    </row>
    <row r="183" spans="2:8" x14ac:dyDescent="0.3">
      <c r="B183" s="2">
        <f ca="1">IFERROR(IF(Loan_Not_Paid*Values_Entered,Payment_Number,""), "")</f>
        <v>170</v>
      </c>
      <c r="C183" s="4">
        <f ca="1">IFERROR(IF(Loan_Not_Paid*Values_Entered,Payment_Date,""), "")</f>
        <v>51078</v>
      </c>
      <c r="D183" s="5">
        <f ca="1">IFERROR(IF(Loan_Not_Paid*Values_Entered,Beginning_Balance,""), "")</f>
        <v>72158.021050890471</v>
      </c>
      <c r="E183" s="5">
        <f ca="1">IFERROR(IF(Loan_Not_Paid*Values_Entered,Monthly_Payment,""), "")</f>
        <v>567.78900134700291</v>
      </c>
      <c r="F183" s="5">
        <f ca="1">IFERROR(IF(Loan_Not_Paid*Values_Entered,Principal,""), "")</f>
        <v>237.06473819708793</v>
      </c>
      <c r="G183" s="5">
        <f ca="1">IFERROR(IF(Loan_Not_Paid*Values_Entered,Interest,""), "")</f>
        <v>330.72426314991486</v>
      </c>
      <c r="H183" s="5">
        <f ca="1">IFERROR(IF(Loan_Not_Paid*Values_Entered,Ending_Balance,""), "")</f>
        <v>71920.956312693364</v>
      </c>
    </row>
    <row r="184" spans="2:8" x14ac:dyDescent="0.3">
      <c r="B184" s="2">
        <f ca="1">IFERROR(IF(Loan_Not_Paid*Values_Entered,Payment_Number,""), "")</f>
        <v>171</v>
      </c>
      <c r="C184" s="4">
        <f ca="1">IFERROR(IF(Loan_Not_Paid*Values_Entered,Payment_Date,""), "")</f>
        <v>51108</v>
      </c>
      <c r="D184" s="5">
        <f ca="1">IFERROR(IF(Loan_Not_Paid*Values_Entered,Beginning_Balance,""), "")</f>
        <v>71920.956312693364</v>
      </c>
      <c r="E184" s="5">
        <f ca="1">IFERROR(IF(Loan_Not_Paid*Values_Entered,Monthly_Payment,""), "")</f>
        <v>567.78900134700291</v>
      </c>
      <c r="F184" s="5">
        <f ca="1">IFERROR(IF(Loan_Not_Paid*Values_Entered,Principal,""), "")</f>
        <v>238.15128491382458</v>
      </c>
      <c r="G184" s="5">
        <f ca="1">IFERROR(IF(Loan_Not_Paid*Values_Entered,Interest,""), "")</f>
        <v>329.6377164331783</v>
      </c>
      <c r="H184" s="5">
        <f ca="1">IFERROR(IF(Loan_Not_Paid*Values_Entered,Ending_Balance,""), "")</f>
        <v>71682.805027779541</v>
      </c>
    </row>
    <row r="185" spans="2:8" x14ac:dyDescent="0.3">
      <c r="B185" s="2">
        <f ca="1">IFERROR(IF(Loan_Not_Paid*Values_Entered,Payment_Number,""), "")</f>
        <v>172</v>
      </c>
      <c r="C185" s="4">
        <f ca="1">IFERROR(IF(Loan_Not_Paid*Values_Entered,Payment_Date,""), "")</f>
        <v>51139</v>
      </c>
      <c r="D185" s="5">
        <f ca="1">IFERROR(IF(Loan_Not_Paid*Values_Entered,Beginning_Balance,""), "")</f>
        <v>71682.805027779541</v>
      </c>
      <c r="E185" s="5">
        <f ca="1">IFERROR(IF(Loan_Not_Paid*Values_Entered,Monthly_Payment,""), "")</f>
        <v>567.78900134700291</v>
      </c>
      <c r="F185" s="5">
        <f ca="1">IFERROR(IF(Loan_Not_Paid*Values_Entered,Principal,""), "")</f>
        <v>239.24281163634629</v>
      </c>
      <c r="G185" s="5">
        <f ca="1">IFERROR(IF(Loan_Not_Paid*Values_Entered,Interest,""), "")</f>
        <v>328.54618971065656</v>
      </c>
      <c r="H185" s="5">
        <f ca="1">IFERROR(IF(Loan_Not_Paid*Values_Entered,Ending_Balance,""), "")</f>
        <v>71443.562216143211</v>
      </c>
    </row>
    <row r="186" spans="2:8" x14ac:dyDescent="0.3">
      <c r="B186" s="2">
        <f ca="1">IFERROR(IF(Loan_Not_Paid*Values_Entered,Payment_Number,""), "")</f>
        <v>173</v>
      </c>
      <c r="C186" s="4">
        <f ca="1">IFERROR(IF(Loan_Not_Paid*Values_Entered,Payment_Date,""), "")</f>
        <v>51170</v>
      </c>
      <c r="D186" s="5">
        <f ca="1">IFERROR(IF(Loan_Not_Paid*Values_Entered,Beginning_Balance,""), "")</f>
        <v>71443.562216143211</v>
      </c>
      <c r="E186" s="5">
        <f ca="1">IFERROR(IF(Loan_Not_Paid*Values_Entered,Monthly_Payment,""), "")</f>
        <v>567.78900134700291</v>
      </c>
      <c r="F186" s="5">
        <f ca="1">IFERROR(IF(Loan_Not_Paid*Values_Entered,Principal,""), "")</f>
        <v>240.33934118967954</v>
      </c>
      <c r="G186" s="5">
        <f ca="1">IFERROR(IF(Loan_Not_Paid*Values_Entered,Interest,""), "")</f>
        <v>327.44966015732336</v>
      </c>
      <c r="H186" s="5">
        <f ca="1">IFERROR(IF(Loan_Not_Paid*Values_Entered,Ending_Balance,""), "")</f>
        <v>71203.222874953528</v>
      </c>
    </row>
    <row r="187" spans="2:8" x14ac:dyDescent="0.3">
      <c r="B187" s="2">
        <f ca="1">IFERROR(IF(Loan_Not_Paid*Values_Entered,Payment_Number,""), "")</f>
        <v>174</v>
      </c>
      <c r="C187" s="4">
        <f ca="1">IFERROR(IF(Loan_Not_Paid*Values_Entered,Payment_Date,""), "")</f>
        <v>51199</v>
      </c>
      <c r="D187" s="5">
        <f ca="1">IFERROR(IF(Loan_Not_Paid*Values_Entered,Beginning_Balance,""), "")</f>
        <v>71203.222874953528</v>
      </c>
      <c r="E187" s="5">
        <f ca="1">IFERROR(IF(Loan_Not_Paid*Values_Entered,Monthly_Payment,""), "")</f>
        <v>567.78900134700291</v>
      </c>
      <c r="F187" s="5">
        <f ca="1">IFERROR(IF(Loan_Not_Paid*Values_Entered,Principal,""), "")</f>
        <v>241.44089650346558</v>
      </c>
      <c r="G187" s="5">
        <f ca="1">IFERROR(IF(Loan_Not_Paid*Values_Entered,Interest,""), "")</f>
        <v>326.34810484353733</v>
      </c>
      <c r="H187" s="5">
        <f ca="1">IFERROR(IF(Loan_Not_Paid*Values_Entered,Ending_Balance,""), "")</f>
        <v>70961.781978450017</v>
      </c>
    </row>
    <row r="188" spans="2:8" x14ac:dyDescent="0.3">
      <c r="B188" s="2">
        <f ca="1">IFERROR(IF(Loan_Not_Paid*Values_Entered,Payment_Number,""), "")</f>
        <v>175</v>
      </c>
      <c r="C188" s="4">
        <f ca="1">IFERROR(IF(Loan_Not_Paid*Values_Entered,Payment_Date,""), "")</f>
        <v>51230</v>
      </c>
      <c r="D188" s="5">
        <f ca="1">IFERROR(IF(Loan_Not_Paid*Values_Entered,Beginning_Balance,""), "")</f>
        <v>70961.781978450017</v>
      </c>
      <c r="E188" s="5">
        <f ca="1">IFERROR(IF(Loan_Not_Paid*Values_Entered,Monthly_Payment,""), "")</f>
        <v>567.78900134700291</v>
      </c>
      <c r="F188" s="5">
        <f ca="1">IFERROR(IF(Loan_Not_Paid*Values_Entered,Principal,""), "")</f>
        <v>242.54750061243976</v>
      </c>
      <c r="G188" s="5">
        <f ca="1">IFERROR(IF(Loan_Not_Paid*Values_Entered,Interest,""), "")</f>
        <v>325.24150073456309</v>
      </c>
      <c r="H188" s="5">
        <f ca="1">IFERROR(IF(Loan_Not_Paid*Values_Entered,Ending_Balance,""), "")</f>
        <v>70719.234477837657</v>
      </c>
    </row>
    <row r="189" spans="2:8" x14ac:dyDescent="0.3">
      <c r="B189" s="2">
        <f ca="1">IFERROR(IF(Loan_Not_Paid*Values_Entered,Payment_Number,""), "")</f>
        <v>176</v>
      </c>
      <c r="C189" s="4">
        <f ca="1">IFERROR(IF(Loan_Not_Paid*Values_Entered,Payment_Date,""), "")</f>
        <v>51260</v>
      </c>
      <c r="D189" s="5">
        <f ca="1">IFERROR(IF(Loan_Not_Paid*Values_Entered,Beginning_Balance,""), "")</f>
        <v>70719.234477837657</v>
      </c>
      <c r="E189" s="5">
        <f ca="1">IFERROR(IF(Loan_Not_Paid*Values_Entered,Monthly_Payment,""), "")</f>
        <v>567.78900134700291</v>
      </c>
      <c r="F189" s="5">
        <f ca="1">IFERROR(IF(Loan_Not_Paid*Values_Entered,Principal,""), "")</f>
        <v>243.65917665691344</v>
      </c>
      <c r="G189" s="5">
        <f ca="1">IFERROR(IF(Loan_Not_Paid*Values_Entered,Interest,""), "")</f>
        <v>324.12982469008938</v>
      </c>
      <c r="H189" s="5">
        <f ca="1">IFERROR(IF(Loan_Not_Paid*Values_Entered,Ending_Balance,""), "")</f>
        <v>70475.57530118071</v>
      </c>
    </row>
    <row r="190" spans="2:8" x14ac:dyDescent="0.3">
      <c r="B190" s="2">
        <f ca="1">IFERROR(IF(Loan_Not_Paid*Values_Entered,Payment_Number,""), "")</f>
        <v>177</v>
      </c>
      <c r="C190" s="4">
        <f ca="1">IFERROR(IF(Loan_Not_Paid*Values_Entered,Payment_Date,""), "")</f>
        <v>51291</v>
      </c>
      <c r="D190" s="5">
        <f ca="1">IFERROR(IF(Loan_Not_Paid*Values_Entered,Beginning_Balance,""), "")</f>
        <v>70475.57530118071</v>
      </c>
      <c r="E190" s="5">
        <f ca="1">IFERROR(IF(Loan_Not_Paid*Values_Entered,Monthly_Payment,""), "")</f>
        <v>567.78900134700291</v>
      </c>
      <c r="F190" s="5">
        <f ca="1">IFERROR(IF(Loan_Not_Paid*Values_Entered,Principal,""), "")</f>
        <v>244.77594788325766</v>
      </c>
      <c r="G190" s="5">
        <f ca="1">IFERROR(IF(Loan_Not_Paid*Values_Entered,Interest,""), "")</f>
        <v>323.01305346374528</v>
      </c>
      <c r="H190" s="5">
        <f ca="1">IFERROR(IF(Loan_Not_Paid*Values_Entered,Ending_Balance,""), "")</f>
        <v>70230.799353297421</v>
      </c>
    </row>
    <row r="191" spans="2:8" x14ac:dyDescent="0.3">
      <c r="B191" s="2">
        <f ca="1">IFERROR(IF(Loan_Not_Paid*Values_Entered,Payment_Number,""), "")</f>
        <v>178</v>
      </c>
      <c r="C191" s="4">
        <f ca="1">IFERROR(IF(Loan_Not_Paid*Values_Entered,Payment_Date,""), "")</f>
        <v>51321</v>
      </c>
      <c r="D191" s="5">
        <f ca="1">IFERROR(IF(Loan_Not_Paid*Values_Entered,Beginning_Balance,""), "")</f>
        <v>70230.799353297421</v>
      </c>
      <c r="E191" s="5">
        <f ca="1">IFERROR(IF(Loan_Not_Paid*Values_Entered,Monthly_Payment,""), "")</f>
        <v>567.78900134700291</v>
      </c>
      <c r="F191" s="5">
        <f ca="1">IFERROR(IF(Loan_Not_Paid*Values_Entered,Principal,""), "")</f>
        <v>245.89783764438923</v>
      </c>
      <c r="G191" s="5">
        <f ca="1">IFERROR(IF(Loan_Not_Paid*Values_Entered,Interest,""), "")</f>
        <v>321.89116370261365</v>
      </c>
      <c r="H191" s="5">
        <f ca="1">IFERROR(IF(Loan_Not_Paid*Values_Entered,Ending_Balance,""), "")</f>
        <v>69984.901515653037</v>
      </c>
    </row>
    <row r="192" spans="2:8" x14ac:dyDescent="0.3">
      <c r="B192" s="2">
        <f ca="1">IFERROR(IF(Loan_Not_Paid*Values_Entered,Payment_Number,""), "")</f>
        <v>179</v>
      </c>
      <c r="C192" s="4">
        <f ca="1">IFERROR(IF(Loan_Not_Paid*Values_Entered,Payment_Date,""), "")</f>
        <v>51352</v>
      </c>
      <c r="D192" s="5">
        <f ca="1">IFERROR(IF(Loan_Not_Paid*Values_Entered,Beginning_Balance,""), "")</f>
        <v>69984.901515653037</v>
      </c>
      <c r="E192" s="5">
        <f ca="1">IFERROR(IF(Loan_Not_Paid*Values_Entered,Monthly_Payment,""), "")</f>
        <v>567.78900134700291</v>
      </c>
      <c r="F192" s="5">
        <f ca="1">IFERROR(IF(Loan_Not_Paid*Values_Entered,Principal,""), "")</f>
        <v>247.02486940025938</v>
      </c>
      <c r="G192" s="5">
        <f ca="1">IFERROR(IF(Loan_Not_Paid*Values_Entered,Interest,""), "")</f>
        <v>320.76413194674353</v>
      </c>
      <c r="H192" s="5">
        <f ca="1">IFERROR(IF(Loan_Not_Paid*Values_Entered,Ending_Balance,""), "")</f>
        <v>69737.876646252786</v>
      </c>
    </row>
    <row r="193" spans="2:8" x14ac:dyDescent="0.3">
      <c r="B193" s="2">
        <f ca="1">IFERROR(IF(Loan_Not_Paid*Values_Entered,Payment_Number,""), "")</f>
        <v>180</v>
      </c>
      <c r="C193" s="4">
        <f ca="1">IFERROR(IF(Loan_Not_Paid*Values_Entered,Payment_Date,""), "")</f>
        <v>51383</v>
      </c>
      <c r="D193" s="5">
        <f ca="1">IFERROR(IF(Loan_Not_Paid*Values_Entered,Beginning_Balance,""), "")</f>
        <v>69737.876646252786</v>
      </c>
      <c r="E193" s="5">
        <f ca="1">IFERROR(IF(Loan_Not_Paid*Values_Entered,Monthly_Payment,""), "")</f>
        <v>567.78900134700291</v>
      </c>
      <c r="F193" s="5">
        <f ca="1">IFERROR(IF(Loan_Not_Paid*Values_Entered,Principal,""), "")</f>
        <v>248.15706671834391</v>
      </c>
      <c r="G193" s="5">
        <f ca="1">IFERROR(IF(Loan_Not_Paid*Values_Entered,Interest,""), "")</f>
        <v>319.631934628659</v>
      </c>
      <c r="H193" s="5">
        <f ca="1">IFERROR(IF(Loan_Not_Paid*Values_Entered,Ending_Balance,""), "")</f>
        <v>69489.719579534431</v>
      </c>
    </row>
    <row r="194" spans="2:8" x14ac:dyDescent="0.3">
      <c r="B194" s="2">
        <f ca="1">IFERROR(IF(Loan_Not_Paid*Values_Entered,Payment_Number,""), "")</f>
        <v>181</v>
      </c>
      <c r="C194" s="4">
        <f ca="1">IFERROR(IF(Loan_Not_Paid*Values_Entered,Payment_Date,""), "")</f>
        <v>51413</v>
      </c>
      <c r="D194" s="5">
        <f ca="1">IFERROR(IF(Loan_Not_Paid*Values_Entered,Beginning_Balance,""), "")</f>
        <v>69489.719579534431</v>
      </c>
      <c r="E194" s="5">
        <f ca="1">IFERROR(IF(Loan_Not_Paid*Values_Entered,Monthly_Payment,""), "")</f>
        <v>567.78900134700291</v>
      </c>
      <c r="F194" s="5">
        <f ca="1">IFERROR(IF(Loan_Not_Paid*Values_Entered,Principal,""), "")</f>
        <v>249.29445327413632</v>
      </c>
      <c r="G194" s="5">
        <f ca="1">IFERROR(IF(Loan_Not_Paid*Values_Entered,Interest,""), "")</f>
        <v>318.49454807286656</v>
      </c>
      <c r="H194" s="5">
        <f ca="1">IFERROR(IF(Loan_Not_Paid*Values_Entered,Ending_Balance,""), "")</f>
        <v>69240.425126260292</v>
      </c>
    </row>
    <row r="195" spans="2:8" x14ac:dyDescent="0.3">
      <c r="B195" s="2">
        <f ca="1">IFERROR(IF(Loan_Not_Paid*Values_Entered,Payment_Number,""), "")</f>
        <v>182</v>
      </c>
      <c r="C195" s="4">
        <f ca="1">IFERROR(IF(Loan_Not_Paid*Values_Entered,Payment_Date,""), "")</f>
        <v>51444</v>
      </c>
      <c r="D195" s="5">
        <f ca="1">IFERROR(IF(Loan_Not_Paid*Values_Entered,Beginning_Balance,""), "")</f>
        <v>69240.425126260292</v>
      </c>
      <c r="E195" s="5">
        <f ca="1">IFERROR(IF(Loan_Not_Paid*Values_Entered,Monthly_Payment,""), "")</f>
        <v>567.78900134700291</v>
      </c>
      <c r="F195" s="5">
        <f ca="1">IFERROR(IF(Loan_Not_Paid*Values_Entered,Principal,""), "")</f>
        <v>250.43705285164279</v>
      </c>
      <c r="G195" s="5">
        <f ca="1">IFERROR(IF(Loan_Not_Paid*Values_Entered,Interest,""), "")</f>
        <v>317.35194849536009</v>
      </c>
      <c r="H195" s="5">
        <f ca="1">IFERROR(IF(Loan_Not_Paid*Values_Entered,Ending_Balance,""), "")</f>
        <v>68989.988073408633</v>
      </c>
    </row>
    <row r="196" spans="2:8" x14ac:dyDescent="0.3">
      <c r="B196" s="2">
        <f ca="1">IFERROR(IF(Loan_Not_Paid*Values_Entered,Payment_Number,""), "")</f>
        <v>183</v>
      </c>
      <c r="C196" s="4">
        <f ca="1">IFERROR(IF(Loan_Not_Paid*Values_Entered,Payment_Date,""), "")</f>
        <v>51474</v>
      </c>
      <c r="D196" s="5">
        <f ca="1">IFERROR(IF(Loan_Not_Paid*Values_Entered,Beginning_Balance,""), "")</f>
        <v>68989.988073408633</v>
      </c>
      <c r="E196" s="5">
        <f ca="1">IFERROR(IF(Loan_Not_Paid*Values_Entered,Monthly_Payment,""), "")</f>
        <v>567.78900134700291</v>
      </c>
      <c r="F196" s="5">
        <f ca="1">IFERROR(IF(Loan_Not_Paid*Values_Entered,Principal,""), "")</f>
        <v>251.58488934387947</v>
      </c>
      <c r="G196" s="5">
        <f ca="1">IFERROR(IF(Loan_Not_Paid*Values_Entered,Interest,""), "")</f>
        <v>316.20411200312344</v>
      </c>
      <c r="H196" s="5">
        <f ca="1">IFERROR(IF(Loan_Not_Paid*Values_Entered,Ending_Balance,""), "")</f>
        <v>68738.40318406478</v>
      </c>
    </row>
    <row r="197" spans="2:8" x14ac:dyDescent="0.3">
      <c r="B197" s="2">
        <f ca="1">IFERROR(IF(Loan_Not_Paid*Values_Entered,Payment_Number,""), "")</f>
        <v>184</v>
      </c>
      <c r="C197" s="4">
        <f ca="1">IFERROR(IF(Loan_Not_Paid*Values_Entered,Payment_Date,""), "")</f>
        <v>51505</v>
      </c>
      <c r="D197" s="5">
        <f ca="1">IFERROR(IF(Loan_Not_Paid*Values_Entered,Beginning_Balance,""), "")</f>
        <v>68738.40318406478</v>
      </c>
      <c r="E197" s="5">
        <f ca="1">IFERROR(IF(Loan_Not_Paid*Values_Entered,Monthly_Payment,""), "")</f>
        <v>567.78900134700291</v>
      </c>
      <c r="F197" s="5">
        <f ca="1">IFERROR(IF(Loan_Not_Paid*Values_Entered,Principal,""), "")</f>
        <v>252.73798675337224</v>
      </c>
      <c r="G197" s="5">
        <f ca="1">IFERROR(IF(Loan_Not_Paid*Values_Entered,Interest,""), "")</f>
        <v>315.05101459363067</v>
      </c>
      <c r="H197" s="5">
        <f ca="1">IFERROR(IF(Loan_Not_Paid*Values_Entered,Ending_Balance,""), "")</f>
        <v>68485.665197311406</v>
      </c>
    </row>
    <row r="198" spans="2:8" x14ac:dyDescent="0.3">
      <c r="B198" s="2">
        <f ca="1">IFERROR(IF(Loan_Not_Paid*Values_Entered,Payment_Number,""), "")</f>
        <v>185</v>
      </c>
      <c r="C198" s="4">
        <f ca="1">IFERROR(IF(Loan_Not_Paid*Values_Entered,Payment_Date,""), "")</f>
        <v>51536</v>
      </c>
      <c r="D198" s="5">
        <f ca="1">IFERROR(IF(Loan_Not_Paid*Values_Entered,Beginning_Balance,""), "")</f>
        <v>68485.665197311406</v>
      </c>
      <c r="E198" s="5">
        <f ca="1">IFERROR(IF(Loan_Not_Paid*Values_Entered,Monthly_Payment,""), "")</f>
        <v>567.78900134700291</v>
      </c>
      <c r="F198" s="5">
        <f ca="1">IFERROR(IF(Loan_Not_Paid*Values_Entered,Principal,""), "")</f>
        <v>253.89636919265854</v>
      </c>
      <c r="G198" s="5">
        <f ca="1">IFERROR(IF(Loan_Not_Paid*Values_Entered,Interest,""), "")</f>
        <v>313.89263215434437</v>
      </c>
      <c r="H198" s="5">
        <f ca="1">IFERROR(IF(Loan_Not_Paid*Values_Entered,Ending_Balance,""), "")</f>
        <v>68231.768828118715</v>
      </c>
    </row>
    <row r="199" spans="2:8" x14ac:dyDescent="0.3">
      <c r="B199" s="2">
        <f ca="1">IFERROR(IF(Loan_Not_Paid*Values_Entered,Payment_Number,""), "")</f>
        <v>186</v>
      </c>
      <c r="C199" s="4">
        <f ca="1">IFERROR(IF(Loan_Not_Paid*Values_Entered,Payment_Date,""), "")</f>
        <v>51564</v>
      </c>
      <c r="D199" s="5">
        <f ca="1">IFERROR(IF(Loan_Not_Paid*Values_Entered,Beginning_Balance,""), "")</f>
        <v>68231.768828118715</v>
      </c>
      <c r="E199" s="5">
        <f ca="1">IFERROR(IF(Loan_Not_Paid*Values_Entered,Monthly_Payment,""), "")</f>
        <v>567.78900134700291</v>
      </c>
      <c r="F199" s="5">
        <f ca="1">IFERROR(IF(Loan_Not_Paid*Values_Entered,Principal,""), "")</f>
        <v>255.06006088479154</v>
      </c>
      <c r="G199" s="5">
        <f ca="1">IFERROR(IF(Loan_Not_Paid*Values_Entered,Interest,""), "")</f>
        <v>312.72894046221131</v>
      </c>
      <c r="H199" s="5">
        <f ca="1">IFERROR(IF(Loan_Not_Paid*Values_Entered,Ending_Balance,""), "")</f>
        <v>67976.70876723394</v>
      </c>
    </row>
    <row r="200" spans="2:8" x14ac:dyDescent="0.3">
      <c r="B200" s="2">
        <f ca="1">IFERROR(IF(Loan_Not_Paid*Values_Entered,Payment_Number,""), "")</f>
        <v>187</v>
      </c>
      <c r="C200" s="4">
        <f ca="1">IFERROR(IF(Loan_Not_Paid*Values_Entered,Payment_Date,""), "")</f>
        <v>51595</v>
      </c>
      <c r="D200" s="5">
        <f ca="1">IFERROR(IF(Loan_Not_Paid*Values_Entered,Beginning_Balance,""), "")</f>
        <v>67976.70876723394</v>
      </c>
      <c r="E200" s="5">
        <f ca="1">IFERROR(IF(Loan_Not_Paid*Values_Entered,Monthly_Payment,""), "")</f>
        <v>567.78900134700291</v>
      </c>
      <c r="F200" s="5">
        <f ca="1">IFERROR(IF(Loan_Not_Paid*Values_Entered,Principal,""), "")</f>
        <v>256.22908616384683</v>
      </c>
      <c r="G200" s="5">
        <f ca="1">IFERROR(IF(Loan_Not_Paid*Values_Entered,Interest,""), "")</f>
        <v>311.55991518315602</v>
      </c>
      <c r="H200" s="5">
        <f ca="1">IFERROR(IF(Loan_Not_Paid*Values_Entered,Ending_Balance,""), "")</f>
        <v>67720.479681070108</v>
      </c>
    </row>
    <row r="201" spans="2:8" x14ac:dyDescent="0.3">
      <c r="B201" s="2">
        <f ca="1">IFERROR(IF(Loan_Not_Paid*Values_Entered,Payment_Number,""), "")</f>
        <v>188</v>
      </c>
      <c r="C201" s="4">
        <f ca="1">IFERROR(IF(Loan_Not_Paid*Values_Entered,Payment_Date,""), "")</f>
        <v>51625</v>
      </c>
      <c r="D201" s="5">
        <f ca="1">IFERROR(IF(Loan_Not_Paid*Values_Entered,Beginning_Balance,""), "")</f>
        <v>67720.479681070108</v>
      </c>
      <c r="E201" s="5">
        <f ca="1">IFERROR(IF(Loan_Not_Paid*Values_Entered,Monthly_Payment,""), "")</f>
        <v>567.78900134700291</v>
      </c>
      <c r="F201" s="5">
        <f ca="1">IFERROR(IF(Loan_Not_Paid*Values_Entered,Principal,""), "")</f>
        <v>257.40346947543117</v>
      </c>
      <c r="G201" s="5">
        <f ca="1">IFERROR(IF(Loan_Not_Paid*Values_Entered,Interest,""), "")</f>
        <v>310.38553187157174</v>
      </c>
      <c r="H201" s="5">
        <f ca="1">IFERROR(IF(Loan_Not_Paid*Values_Entered,Ending_Balance,""), "")</f>
        <v>67463.076211594656</v>
      </c>
    </row>
    <row r="202" spans="2:8" x14ac:dyDescent="0.3">
      <c r="B202" s="2">
        <f ca="1">IFERROR(IF(Loan_Not_Paid*Values_Entered,Payment_Number,""), "")</f>
        <v>189</v>
      </c>
      <c r="C202" s="4">
        <f ca="1">IFERROR(IF(Loan_Not_Paid*Values_Entered,Payment_Date,""), "")</f>
        <v>51656</v>
      </c>
      <c r="D202" s="5">
        <f ca="1">IFERROR(IF(Loan_Not_Paid*Values_Entered,Beginning_Balance,""), "")</f>
        <v>67463.076211594656</v>
      </c>
      <c r="E202" s="5">
        <f ca="1">IFERROR(IF(Loan_Not_Paid*Values_Entered,Monthly_Payment,""), "")</f>
        <v>567.78900134700291</v>
      </c>
      <c r="F202" s="5">
        <f ca="1">IFERROR(IF(Loan_Not_Paid*Values_Entered,Principal,""), "")</f>
        <v>258.58323537719355</v>
      </c>
      <c r="G202" s="5">
        <f ca="1">IFERROR(IF(Loan_Not_Paid*Values_Entered,Interest,""), "")</f>
        <v>309.20576596980931</v>
      </c>
      <c r="H202" s="5">
        <f ca="1">IFERROR(IF(Loan_Not_Paid*Values_Entered,Ending_Balance,""), "")</f>
        <v>67204.492976217443</v>
      </c>
    </row>
    <row r="203" spans="2:8" x14ac:dyDescent="0.3">
      <c r="B203" s="2">
        <f ca="1">IFERROR(IF(Loan_Not_Paid*Values_Entered,Payment_Number,""), "")</f>
        <v>190</v>
      </c>
      <c r="C203" s="4">
        <f ca="1">IFERROR(IF(Loan_Not_Paid*Values_Entered,Payment_Date,""), "")</f>
        <v>51686</v>
      </c>
      <c r="D203" s="5">
        <f ca="1">IFERROR(IF(Loan_Not_Paid*Values_Entered,Beginning_Balance,""), "")</f>
        <v>67204.492976217443</v>
      </c>
      <c r="E203" s="5">
        <f ca="1">IFERROR(IF(Loan_Not_Paid*Values_Entered,Monthly_Payment,""), "")</f>
        <v>567.78900134700291</v>
      </c>
      <c r="F203" s="5">
        <f ca="1">IFERROR(IF(Loan_Not_Paid*Values_Entered,Principal,""), "")</f>
        <v>259.76840853933902</v>
      </c>
      <c r="G203" s="5">
        <f ca="1">IFERROR(IF(Loan_Not_Paid*Values_Entered,Interest,""), "")</f>
        <v>308.02059280766389</v>
      </c>
      <c r="H203" s="5">
        <f ca="1">IFERROR(IF(Loan_Not_Paid*Values_Entered,Ending_Balance,""), "")</f>
        <v>66944.724567678117</v>
      </c>
    </row>
    <row r="204" spans="2:8" x14ac:dyDescent="0.3">
      <c r="B204" s="2">
        <f ca="1">IFERROR(IF(Loan_Not_Paid*Values_Entered,Payment_Number,""), "")</f>
        <v>191</v>
      </c>
      <c r="C204" s="4">
        <f ca="1">IFERROR(IF(Loan_Not_Paid*Values_Entered,Payment_Date,""), "")</f>
        <v>51717</v>
      </c>
      <c r="D204" s="5">
        <f ca="1">IFERROR(IF(Loan_Not_Paid*Values_Entered,Beginning_Balance,""), "")</f>
        <v>66944.724567678117</v>
      </c>
      <c r="E204" s="5">
        <f ca="1">IFERROR(IF(Loan_Not_Paid*Values_Entered,Monthly_Payment,""), "")</f>
        <v>567.78900134700291</v>
      </c>
      <c r="F204" s="5">
        <f ca="1">IFERROR(IF(Loan_Not_Paid*Values_Entered,Principal,""), "")</f>
        <v>260.95901374514432</v>
      </c>
      <c r="G204" s="5">
        <f ca="1">IFERROR(IF(Loan_Not_Paid*Values_Entered,Interest,""), "")</f>
        <v>306.82998760185859</v>
      </c>
      <c r="H204" s="5">
        <f ca="1">IFERROR(IF(Loan_Not_Paid*Values_Entered,Ending_Balance,""), "")</f>
        <v>66683.765553932986</v>
      </c>
    </row>
    <row r="205" spans="2:8" x14ac:dyDescent="0.3">
      <c r="B205" s="2">
        <f ca="1">IFERROR(IF(Loan_Not_Paid*Values_Entered,Payment_Number,""), "")</f>
        <v>192</v>
      </c>
      <c r="C205" s="4">
        <f ca="1">IFERROR(IF(Loan_Not_Paid*Values_Entered,Payment_Date,""), "")</f>
        <v>51748</v>
      </c>
      <c r="D205" s="5">
        <f ca="1">IFERROR(IF(Loan_Not_Paid*Values_Entered,Beginning_Balance,""), "")</f>
        <v>66683.765553932986</v>
      </c>
      <c r="E205" s="5">
        <f ca="1">IFERROR(IF(Loan_Not_Paid*Values_Entered,Monthly_Payment,""), "")</f>
        <v>567.78900134700291</v>
      </c>
      <c r="F205" s="5">
        <f ca="1">IFERROR(IF(Loan_Not_Paid*Values_Entered,Principal,""), "")</f>
        <v>262.1550758914762</v>
      </c>
      <c r="G205" s="5">
        <f ca="1">IFERROR(IF(Loan_Not_Paid*Values_Entered,Interest,""), "")</f>
        <v>305.63392545552665</v>
      </c>
      <c r="H205" s="5">
        <f ca="1">IFERROR(IF(Loan_Not_Paid*Values_Entered,Ending_Balance,""), "")</f>
        <v>66421.61047804149</v>
      </c>
    </row>
    <row r="206" spans="2:8" x14ac:dyDescent="0.3">
      <c r="B206" s="2">
        <f ca="1">IFERROR(IF(Loan_Not_Paid*Values_Entered,Payment_Number,""), "")</f>
        <v>193</v>
      </c>
      <c r="C206" s="4">
        <f ca="1">IFERROR(IF(Loan_Not_Paid*Values_Entered,Payment_Date,""), "")</f>
        <v>51778</v>
      </c>
      <c r="D206" s="5">
        <f ca="1">IFERROR(IF(Loan_Not_Paid*Values_Entered,Beginning_Balance,""), "")</f>
        <v>66421.61047804149</v>
      </c>
      <c r="E206" s="5">
        <f ca="1">IFERROR(IF(Loan_Not_Paid*Values_Entered,Monthly_Payment,""), "")</f>
        <v>567.78900134700291</v>
      </c>
      <c r="F206" s="5">
        <f ca="1">IFERROR(IF(Loan_Not_Paid*Values_Entered,Principal,""), "")</f>
        <v>263.35661998931215</v>
      </c>
      <c r="G206" s="5">
        <f ca="1">IFERROR(IF(Loan_Not_Paid*Values_Entered,Interest,""), "")</f>
        <v>304.43238135769076</v>
      </c>
      <c r="H206" s="5">
        <f ca="1">IFERROR(IF(Loan_Not_Paid*Values_Entered,Ending_Balance,""), "")</f>
        <v>66158.253858052194</v>
      </c>
    </row>
    <row r="207" spans="2:8" x14ac:dyDescent="0.3">
      <c r="B207" s="2">
        <f ca="1">IFERROR(IF(Loan_Not_Paid*Values_Entered,Payment_Number,""), "")</f>
        <v>194</v>
      </c>
      <c r="C207" s="4">
        <f ca="1">IFERROR(IF(Loan_Not_Paid*Values_Entered,Payment_Date,""), "")</f>
        <v>51809</v>
      </c>
      <c r="D207" s="5">
        <f ca="1">IFERROR(IF(Loan_Not_Paid*Values_Entered,Beginning_Balance,""), "")</f>
        <v>66158.253858052194</v>
      </c>
      <c r="E207" s="5">
        <f ca="1">IFERROR(IF(Loan_Not_Paid*Values_Entered,Monthly_Payment,""), "")</f>
        <v>567.78900134700291</v>
      </c>
      <c r="F207" s="5">
        <f ca="1">IFERROR(IF(Loan_Not_Paid*Values_Entered,Principal,""), "")</f>
        <v>264.56367116426316</v>
      </c>
      <c r="G207" s="5">
        <f ca="1">IFERROR(IF(Loan_Not_Paid*Values_Entered,Interest,""), "")</f>
        <v>303.2253301827397</v>
      </c>
      <c r="H207" s="5">
        <f ca="1">IFERROR(IF(Loan_Not_Paid*Values_Entered,Ending_Balance,""), "")</f>
        <v>65893.69018688795</v>
      </c>
    </row>
    <row r="208" spans="2:8" x14ac:dyDescent="0.3">
      <c r="B208" s="2">
        <f ca="1">IFERROR(IF(Loan_Not_Paid*Values_Entered,Payment_Number,""), "")</f>
        <v>195</v>
      </c>
      <c r="C208" s="4">
        <f ca="1">IFERROR(IF(Loan_Not_Paid*Values_Entered,Payment_Date,""), "")</f>
        <v>51839</v>
      </c>
      <c r="D208" s="5">
        <f ca="1">IFERROR(IF(Loan_Not_Paid*Values_Entered,Beginning_Balance,""), "")</f>
        <v>65893.69018688795</v>
      </c>
      <c r="E208" s="5">
        <f ca="1">IFERROR(IF(Loan_Not_Paid*Values_Entered,Monthly_Payment,""), "")</f>
        <v>567.78900134700291</v>
      </c>
      <c r="F208" s="5">
        <f ca="1">IFERROR(IF(Loan_Not_Paid*Values_Entered,Principal,""), "")</f>
        <v>265.77625465709934</v>
      </c>
      <c r="G208" s="5">
        <f ca="1">IFERROR(IF(Loan_Not_Paid*Values_Entered,Interest,""), "")</f>
        <v>302.01274668990351</v>
      </c>
      <c r="H208" s="5">
        <f ca="1">IFERROR(IF(Loan_Not_Paid*Values_Entered,Ending_Balance,""), "")</f>
        <v>65627.913932230818</v>
      </c>
    </row>
    <row r="209" spans="2:8" x14ac:dyDescent="0.3">
      <c r="B209" s="2">
        <f ca="1">IFERROR(IF(Loan_Not_Paid*Values_Entered,Payment_Number,""), "")</f>
        <v>196</v>
      </c>
      <c r="C209" s="4">
        <f ca="1">IFERROR(IF(Loan_Not_Paid*Values_Entered,Payment_Date,""), "")</f>
        <v>51870</v>
      </c>
      <c r="D209" s="5">
        <f ca="1">IFERROR(IF(Loan_Not_Paid*Values_Entered,Beginning_Balance,""), "")</f>
        <v>65627.913932230818</v>
      </c>
      <c r="E209" s="5">
        <f ca="1">IFERROR(IF(Loan_Not_Paid*Values_Entered,Monthly_Payment,""), "")</f>
        <v>567.78900134700291</v>
      </c>
      <c r="F209" s="5">
        <f ca="1">IFERROR(IF(Loan_Not_Paid*Values_Entered,Principal,""), "")</f>
        <v>266.99439582427772</v>
      </c>
      <c r="G209" s="5">
        <f ca="1">IFERROR(IF(Loan_Not_Paid*Values_Entered,Interest,""), "")</f>
        <v>300.79460552272513</v>
      </c>
      <c r="H209" s="5">
        <f ca="1">IFERROR(IF(Loan_Not_Paid*Values_Entered,Ending_Balance,""), "")</f>
        <v>65360.919536406524</v>
      </c>
    </row>
    <row r="210" spans="2:8" x14ac:dyDescent="0.3">
      <c r="B210" s="2">
        <f ca="1">IFERROR(IF(Loan_Not_Paid*Values_Entered,Payment_Number,""), "")</f>
        <v>197</v>
      </c>
      <c r="C210" s="4">
        <f ca="1">IFERROR(IF(Loan_Not_Paid*Values_Entered,Payment_Date,""), "")</f>
        <v>51901</v>
      </c>
      <c r="D210" s="5">
        <f ca="1">IFERROR(IF(Loan_Not_Paid*Values_Entered,Beginning_Balance,""), "")</f>
        <v>65360.919536406524</v>
      </c>
      <c r="E210" s="5">
        <f ca="1">IFERROR(IF(Loan_Not_Paid*Values_Entered,Monthly_Payment,""), "")</f>
        <v>567.78900134700291</v>
      </c>
      <c r="F210" s="5">
        <f ca="1">IFERROR(IF(Loan_Not_Paid*Values_Entered,Principal,""), "")</f>
        <v>268.21812013847233</v>
      </c>
      <c r="G210" s="5">
        <f ca="1">IFERROR(IF(Loan_Not_Paid*Values_Entered,Interest,""), "")</f>
        <v>299.57088120853052</v>
      </c>
      <c r="H210" s="5">
        <f ca="1">IFERROR(IF(Loan_Not_Paid*Values_Entered,Ending_Balance,""), "")</f>
        <v>65092.701416268072</v>
      </c>
    </row>
    <row r="211" spans="2:8" x14ac:dyDescent="0.3">
      <c r="B211" s="2">
        <f ca="1">IFERROR(IF(Loan_Not_Paid*Values_Entered,Payment_Number,""), "")</f>
        <v>198</v>
      </c>
      <c r="C211" s="4">
        <f ca="1">IFERROR(IF(Loan_Not_Paid*Values_Entered,Payment_Date,""), "")</f>
        <v>51929</v>
      </c>
      <c r="D211" s="5">
        <f ca="1">IFERROR(IF(Loan_Not_Paid*Values_Entered,Beginning_Balance,""), "")</f>
        <v>65092.701416268072</v>
      </c>
      <c r="E211" s="5">
        <f ca="1">IFERROR(IF(Loan_Not_Paid*Values_Entered,Monthly_Payment,""), "")</f>
        <v>567.78900134700291</v>
      </c>
      <c r="F211" s="5">
        <f ca="1">IFERROR(IF(Loan_Not_Paid*Values_Entered,Principal,""), "")</f>
        <v>269.44745318910697</v>
      </c>
      <c r="G211" s="5">
        <f ca="1">IFERROR(IF(Loan_Not_Paid*Values_Entered,Interest,""), "")</f>
        <v>298.34154815789589</v>
      </c>
      <c r="H211" s="5">
        <f ca="1">IFERROR(IF(Loan_Not_Paid*Values_Entered,Ending_Balance,""), "")</f>
        <v>64823.253963078954</v>
      </c>
    </row>
    <row r="212" spans="2:8" x14ac:dyDescent="0.3">
      <c r="B212" s="2">
        <f ca="1">IFERROR(IF(Loan_Not_Paid*Values_Entered,Payment_Number,""), "")</f>
        <v>199</v>
      </c>
      <c r="C212" s="4">
        <f ca="1">IFERROR(IF(Loan_Not_Paid*Values_Entered,Payment_Date,""), "")</f>
        <v>51960</v>
      </c>
      <c r="D212" s="5">
        <f ca="1">IFERROR(IF(Loan_Not_Paid*Values_Entered,Beginning_Balance,""), "")</f>
        <v>64823.253963078954</v>
      </c>
      <c r="E212" s="5">
        <f ca="1">IFERROR(IF(Loan_Not_Paid*Values_Entered,Monthly_Payment,""), "")</f>
        <v>567.78900134700291</v>
      </c>
      <c r="F212" s="5">
        <f ca="1">IFERROR(IF(Loan_Not_Paid*Values_Entered,Principal,""), "")</f>
        <v>270.68242068289038</v>
      </c>
      <c r="G212" s="5">
        <f ca="1">IFERROR(IF(Loan_Not_Paid*Values_Entered,Interest,""), "")</f>
        <v>297.10658066411241</v>
      </c>
      <c r="H212" s="5">
        <f ca="1">IFERROR(IF(Loan_Not_Paid*Values_Entered,Ending_Balance,""), "")</f>
        <v>64552.571542396065</v>
      </c>
    </row>
    <row r="213" spans="2:8" x14ac:dyDescent="0.3">
      <c r="B213" s="2">
        <f ca="1">IFERROR(IF(Loan_Not_Paid*Values_Entered,Payment_Number,""), "")</f>
        <v>200</v>
      </c>
      <c r="C213" s="4">
        <f ca="1">IFERROR(IF(Loan_Not_Paid*Values_Entered,Payment_Date,""), "")</f>
        <v>51990</v>
      </c>
      <c r="D213" s="5">
        <f ca="1">IFERROR(IF(Loan_Not_Paid*Values_Entered,Beginning_Balance,""), "")</f>
        <v>64552.571542396065</v>
      </c>
      <c r="E213" s="5">
        <f ca="1">IFERROR(IF(Loan_Not_Paid*Values_Entered,Monthly_Payment,""), "")</f>
        <v>567.78900134700291</v>
      </c>
      <c r="F213" s="5">
        <f ca="1">IFERROR(IF(Loan_Not_Paid*Values_Entered,Principal,""), "")</f>
        <v>271.92304844435364</v>
      </c>
      <c r="G213" s="5">
        <f ca="1">IFERROR(IF(Loan_Not_Paid*Values_Entered,Interest,""), "")</f>
        <v>295.86595290264927</v>
      </c>
      <c r="H213" s="5">
        <f ca="1">IFERROR(IF(Loan_Not_Paid*Values_Entered,Ending_Balance,""), "")</f>
        <v>64280.64849395171</v>
      </c>
    </row>
    <row r="214" spans="2:8" x14ac:dyDescent="0.3">
      <c r="B214" s="2">
        <f ca="1">IFERROR(IF(Loan_Not_Paid*Values_Entered,Payment_Number,""), "")</f>
        <v>201</v>
      </c>
      <c r="C214" s="4">
        <f ca="1">IFERROR(IF(Loan_Not_Paid*Values_Entered,Payment_Date,""), "")</f>
        <v>52021</v>
      </c>
      <c r="D214" s="5">
        <f ca="1">IFERROR(IF(Loan_Not_Paid*Values_Entered,Beginning_Balance,""), "")</f>
        <v>64280.64849395171</v>
      </c>
      <c r="E214" s="5">
        <f ca="1">IFERROR(IF(Loan_Not_Paid*Values_Entered,Monthly_Payment,""), "")</f>
        <v>567.78900134700291</v>
      </c>
      <c r="F214" s="5">
        <f ca="1">IFERROR(IF(Loan_Not_Paid*Values_Entered,Principal,""), "")</f>
        <v>273.1693624163903</v>
      </c>
      <c r="G214" s="5">
        <f ca="1">IFERROR(IF(Loan_Not_Paid*Values_Entered,Interest,""), "")</f>
        <v>294.61963893061267</v>
      </c>
      <c r="H214" s="5">
        <f ca="1">IFERROR(IF(Loan_Not_Paid*Values_Entered,Ending_Balance,""), "")</f>
        <v>64007.479131535336</v>
      </c>
    </row>
    <row r="215" spans="2:8" x14ac:dyDescent="0.3">
      <c r="B215" s="2">
        <f ca="1">IFERROR(IF(Loan_Not_Paid*Values_Entered,Payment_Number,""), "")</f>
        <v>202</v>
      </c>
      <c r="C215" s="4">
        <f ca="1">IFERROR(IF(Loan_Not_Paid*Values_Entered,Payment_Date,""), "")</f>
        <v>52051</v>
      </c>
      <c r="D215" s="5">
        <f ca="1">IFERROR(IF(Loan_Not_Paid*Values_Entered,Beginning_Balance,""), "")</f>
        <v>64007.479131535336</v>
      </c>
      <c r="E215" s="5">
        <f ca="1">IFERROR(IF(Loan_Not_Paid*Values_Entered,Monthly_Payment,""), "")</f>
        <v>567.78900134700291</v>
      </c>
      <c r="F215" s="5">
        <f ca="1">IFERROR(IF(Loan_Not_Paid*Values_Entered,Principal,""), "")</f>
        <v>274.42138866079875</v>
      </c>
      <c r="G215" s="5">
        <f ca="1">IFERROR(IF(Loan_Not_Paid*Values_Entered,Interest,""), "")</f>
        <v>293.3676126862041</v>
      </c>
      <c r="H215" s="5">
        <f ca="1">IFERROR(IF(Loan_Not_Paid*Values_Entered,Ending_Balance,""), "")</f>
        <v>63733.057742874516</v>
      </c>
    </row>
    <row r="216" spans="2:8" x14ac:dyDescent="0.3">
      <c r="B216" s="2">
        <f ca="1">IFERROR(IF(Loan_Not_Paid*Values_Entered,Payment_Number,""), "")</f>
        <v>203</v>
      </c>
      <c r="C216" s="4">
        <f ca="1">IFERROR(IF(Loan_Not_Paid*Values_Entered,Payment_Date,""), "")</f>
        <v>52082</v>
      </c>
      <c r="D216" s="5">
        <f ca="1">IFERROR(IF(Loan_Not_Paid*Values_Entered,Beginning_Balance,""), "")</f>
        <v>63733.057742874516</v>
      </c>
      <c r="E216" s="5">
        <f ca="1">IFERROR(IF(Loan_Not_Paid*Values_Entered,Monthly_Payment,""), "")</f>
        <v>567.78900134700291</v>
      </c>
      <c r="F216" s="5">
        <f ca="1">IFERROR(IF(Loan_Not_Paid*Values_Entered,Principal,""), "")</f>
        <v>275.67915335882742</v>
      </c>
      <c r="G216" s="5">
        <f ca="1">IFERROR(IF(Loan_Not_Paid*Values_Entered,Interest,""), "")</f>
        <v>292.10984798817543</v>
      </c>
      <c r="H216" s="5">
        <f ca="1">IFERROR(IF(Loan_Not_Paid*Values_Entered,Ending_Balance,""), "")</f>
        <v>63457.378589515691</v>
      </c>
    </row>
    <row r="217" spans="2:8" x14ac:dyDescent="0.3">
      <c r="B217" s="2">
        <f ca="1">IFERROR(IF(Loan_Not_Paid*Values_Entered,Payment_Number,""), "")</f>
        <v>204</v>
      </c>
      <c r="C217" s="4">
        <f ca="1">IFERROR(IF(Loan_Not_Paid*Values_Entered,Payment_Date,""), "")</f>
        <v>52113</v>
      </c>
      <c r="D217" s="5">
        <f ca="1">IFERROR(IF(Loan_Not_Paid*Values_Entered,Beginning_Balance,""), "")</f>
        <v>63457.378589515691</v>
      </c>
      <c r="E217" s="5">
        <f ca="1">IFERROR(IF(Loan_Not_Paid*Values_Entered,Monthly_Payment,""), "")</f>
        <v>567.78900134700291</v>
      </c>
      <c r="F217" s="5">
        <f ca="1">IFERROR(IF(Loan_Not_Paid*Values_Entered,Principal,""), "")</f>
        <v>276.94268281172208</v>
      </c>
      <c r="G217" s="5">
        <f ca="1">IFERROR(IF(Loan_Not_Paid*Values_Entered,Interest,""), "")</f>
        <v>290.84631853528083</v>
      </c>
      <c r="H217" s="5">
        <f ca="1">IFERROR(IF(Loan_Not_Paid*Values_Entered,Ending_Balance,""), "")</f>
        <v>63180.435906703991</v>
      </c>
    </row>
    <row r="218" spans="2:8" x14ac:dyDescent="0.3">
      <c r="B218" s="2">
        <f ca="1">IFERROR(IF(Loan_Not_Paid*Values_Entered,Payment_Number,""), "")</f>
        <v>205</v>
      </c>
      <c r="C218" s="4">
        <f ca="1">IFERROR(IF(Loan_Not_Paid*Values_Entered,Payment_Date,""), "")</f>
        <v>52143</v>
      </c>
      <c r="D218" s="5">
        <f ca="1">IFERROR(IF(Loan_Not_Paid*Values_Entered,Beginning_Balance,""), "")</f>
        <v>63180.435906703991</v>
      </c>
      <c r="E218" s="5">
        <f ca="1">IFERROR(IF(Loan_Not_Paid*Values_Entered,Monthly_Payment,""), "")</f>
        <v>567.78900134700291</v>
      </c>
      <c r="F218" s="5">
        <f ca="1">IFERROR(IF(Loan_Not_Paid*Values_Entered,Principal,""), "")</f>
        <v>278.21200344127573</v>
      </c>
      <c r="G218" s="5">
        <f ca="1">IFERROR(IF(Loan_Not_Paid*Values_Entered,Interest,""), "")</f>
        <v>289.57699790572713</v>
      </c>
      <c r="H218" s="5">
        <f ca="1">IFERROR(IF(Loan_Not_Paid*Values_Entered,Ending_Balance,""), "")</f>
        <v>62902.223903262726</v>
      </c>
    </row>
    <row r="219" spans="2:8" x14ac:dyDescent="0.3">
      <c r="B219" s="2">
        <f ca="1">IFERROR(IF(Loan_Not_Paid*Values_Entered,Payment_Number,""), "")</f>
        <v>206</v>
      </c>
      <c r="C219" s="4">
        <f ca="1">IFERROR(IF(Loan_Not_Paid*Values_Entered,Payment_Date,""), "")</f>
        <v>52174</v>
      </c>
      <c r="D219" s="5">
        <f ca="1">IFERROR(IF(Loan_Not_Paid*Values_Entered,Beginning_Balance,""), "")</f>
        <v>62902.223903262726</v>
      </c>
      <c r="E219" s="5">
        <f ca="1">IFERROR(IF(Loan_Not_Paid*Values_Entered,Monthly_Payment,""), "")</f>
        <v>567.78900134700291</v>
      </c>
      <c r="F219" s="5">
        <f ca="1">IFERROR(IF(Loan_Not_Paid*Values_Entered,Principal,""), "")</f>
        <v>279.4871417903816</v>
      </c>
      <c r="G219" s="5">
        <f ca="1">IFERROR(IF(Loan_Not_Paid*Values_Entered,Interest,""), "")</f>
        <v>288.30185955662125</v>
      </c>
      <c r="H219" s="5">
        <f ca="1">IFERROR(IF(Loan_Not_Paid*Values_Entered,Ending_Balance,""), "")</f>
        <v>62622.736761472304</v>
      </c>
    </row>
    <row r="220" spans="2:8" x14ac:dyDescent="0.3">
      <c r="B220" s="2">
        <f ca="1">IFERROR(IF(Loan_Not_Paid*Values_Entered,Payment_Number,""), "")</f>
        <v>207</v>
      </c>
      <c r="C220" s="4">
        <f ca="1">IFERROR(IF(Loan_Not_Paid*Values_Entered,Payment_Date,""), "")</f>
        <v>52204</v>
      </c>
      <c r="D220" s="5">
        <f ca="1">IFERROR(IF(Loan_Not_Paid*Values_Entered,Beginning_Balance,""), "")</f>
        <v>62622.736761472304</v>
      </c>
      <c r="E220" s="5">
        <f ca="1">IFERROR(IF(Loan_Not_Paid*Values_Entered,Monthly_Payment,""), "")</f>
        <v>567.78900134700291</v>
      </c>
      <c r="F220" s="5">
        <f ca="1">IFERROR(IF(Loan_Not_Paid*Values_Entered,Principal,""), "")</f>
        <v>280.76812452358752</v>
      </c>
      <c r="G220" s="5">
        <f ca="1">IFERROR(IF(Loan_Not_Paid*Values_Entered,Interest,""), "")</f>
        <v>287.02087682341534</v>
      </c>
      <c r="H220" s="5">
        <f ca="1">IFERROR(IF(Loan_Not_Paid*Values_Entered,Ending_Balance,""), "")</f>
        <v>62341.968636948732</v>
      </c>
    </row>
    <row r="221" spans="2:8" x14ac:dyDescent="0.3">
      <c r="B221" s="2">
        <f ca="1">IFERROR(IF(Loan_Not_Paid*Values_Entered,Payment_Number,""), "")</f>
        <v>208</v>
      </c>
      <c r="C221" s="4">
        <f ca="1">IFERROR(IF(Loan_Not_Paid*Values_Entered,Payment_Date,""), "")</f>
        <v>52235</v>
      </c>
      <c r="D221" s="5">
        <f ca="1">IFERROR(IF(Loan_Not_Paid*Values_Entered,Beginning_Balance,""), "")</f>
        <v>62341.968636948732</v>
      </c>
      <c r="E221" s="5">
        <f ca="1">IFERROR(IF(Loan_Not_Paid*Values_Entered,Monthly_Payment,""), "")</f>
        <v>567.78900134700291</v>
      </c>
      <c r="F221" s="5">
        <f ca="1">IFERROR(IF(Loan_Not_Paid*Values_Entered,Principal,""), "")</f>
        <v>282.05497842765396</v>
      </c>
      <c r="G221" s="5">
        <f ca="1">IFERROR(IF(Loan_Not_Paid*Values_Entered,Interest,""), "")</f>
        <v>285.73402291934894</v>
      </c>
      <c r="H221" s="5">
        <f ca="1">IFERROR(IF(Loan_Not_Paid*Values_Entered,Ending_Balance,""), "")</f>
        <v>62059.91365852108</v>
      </c>
    </row>
    <row r="222" spans="2:8" x14ac:dyDescent="0.3">
      <c r="B222" s="2">
        <f ca="1">IFERROR(IF(Loan_Not_Paid*Values_Entered,Payment_Number,""), "")</f>
        <v>209</v>
      </c>
      <c r="C222" s="4">
        <f ca="1">IFERROR(IF(Loan_Not_Paid*Values_Entered,Payment_Date,""), "")</f>
        <v>52266</v>
      </c>
      <c r="D222" s="5">
        <f ca="1">IFERROR(IF(Loan_Not_Paid*Values_Entered,Beginning_Balance,""), "")</f>
        <v>62059.91365852108</v>
      </c>
      <c r="E222" s="5">
        <f ca="1">IFERROR(IF(Loan_Not_Paid*Values_Entered,Monthly_Payment,""), "")</f>
        <v>567.78900134700291</v>
      </c>
      <c r="F222" s="5">
        <f ca="1">IFERROR(IF(Loan_Not_Paid*Values_Entered,Principal,""), "")</f>
        <v>283.34773041211406</v>
      </c>
      <c r="G222" s="5">
        <f ca="1">IFERROR(IF(Loan_Not_Paid*Values_Entered,Interest,""), "")</f>
        <v>284.44127093488885</v>
      </c>
      <c r="H222" s="5">
        <f ca="1">IFERROR(IF(Loan_Not_Paid*Values_Entered,Ending_Balance,""), "")</f>
        <v>61776.565928108961</v>
      </c>
    </row>
    <row r="223" spans="2:8" x14ac:dyDescent="0.3">
      <c r="B223" s="2">
        <f ca="1">IFERROR(IF(Loan_Not_Paid*Values_Entered,Payment_Number,""), "")</f>
        <v>210</v>
      </c>
      <c r="C223" s="4">
        <f ca="1">IFERROR(IF(Loan_Not_Paid*Values_Entered,Payment_Date,""), "")</f>
        <v>52294</v>
      </c>
      <c r="D223" s="5">
        <f ca="1">IFERROR(IF(Loan_Not_Paid*Values_Entered,Beginning_Balance,""), "")</f>
        <v>61776.565928108961</v>
      </c>
      <c r="E223" s="5">
        <f ca="1">IFERROR(IF(Loan_Not_Paid*Values_Entered,Monthly_Payment,""), "")</f>
        <v>567.78900134700291</v>
      </c>
      <c r="F223" s="5">
        <f ca="1">IFERROR(IF(Loan_Not_Paid*Values_Entered,Principal,""), "")</f>
        <v>284.64640750983625</v>
      </c>
      <c r="G223" s="5">
        <f ca="1">IFERROR(IF(Loan_Not_Paid*Values_Entered,Interest,""), "")</f>
        <v>283.14259383716666</v>
      </c>
      <c r="H223" s="5">
        <f ca="1">IFERROR(IF(Loan_Not_Paid*Values_Entered,Ending_Balance,""), "")</f>
        <v>61491.919520599127</v>
      </c>
    </row>
    <row r="224" spans="2:8" x14ac:dyDescent="0.3">
      <c r="B224" s="2">
        <f ca="1">IFERROR(IF(Loan_Not_Paid*Values_Entered,Payment_Number,""), "")</f>
        <v>211</v>
      </c>
      <c r="C224" s="4">
        <f ca="1">IFERROR(IF(Loan_Not_Paid*Values_Entered,Payment_Date,""), "")</f>
        <v>52325</v>
      </c>
      <c r="D224" s="5">
        <f ca="1">IFERROR(IF(Loan_Not_Paid*Values_Entered,Beginning_Balance,""), "")</f>
        <v>61491.919520599127</v>
      </c>
      <c r="E224" s="5">
        <f ca="1">IFERROR(IF(Loan_Not_Paid*Values_Entered,Monthly_Payment,""), "")</f>
        <v>567.78900134700291</v>
      </c>
      <c r="F224" s="5">
        <f ca="1">IFERROR(IF(Loan_Not_Paid*Values_Entered,Principal,""), "")</f>
        <v>285.95103687758967</v>
      </c>
      <c r="G224" s="5">
        <f ca="1">IFERROR(IF(Loan_Not_Paid*Values_Entered,Interest,""), "")</f>
        <v>281.83796446941318</v>
      </c>
      <c r="H224" s="5">
        <f ca="1">IFERROR(IF(Loan_Not_Paid*Values_Entered,Ending_Balance,""), "")</f>
        <v>61205.968483721546</v>
      </c>
    </row>
    <row r="225" spans="2:8" x14ac:dyDescent="0.3">
      <c r="B225" s="2">
        <f ca="1">IFERROR(IF(Loan_Not_Paid*Values_Entered,Payment_Number,""), "")</f>
        <v>212</v>
      </c>
      <c r="C225" s="4">
        <f ca="1">IFERROR(IF(Loan_Not_Paid*Values_Entered,Payment_Date,""), "")</f>
        <v>52355</v>
      </c>
      <c r="D225" s="5">
        <f ca="1">IFERROR(IF(Loan_Not_Paid*Values_Entered,Beginning_Balance,""), "")</f>
        <v>61205.968483721546</v>
      </c>
      <c r="E225" s="5">
        <f ca="1">IFERROR(IF(Loan_Not_Paid*Values_Entered,Monthly_Payment,""), "")</f>
        <v>567.78900134700291</v>
      </c>
      <c r="F225" s="5">
        <f ca="1">IFERROR(IF(Loan_Not_Paid*Values_Entered,Principal,""), "")</f>
        <v>287.2616457966119</v>
      </c>
      <c r="G225" s="5">
        <f ca="1">IFERROR(IF(Loan_Not_Paid*Values_Entered,Interest,""), "")</f>
        <v>280.52735555039095</v>
      </c>
      <c r="H225" s="5">
        <f ca="1">IFERROR(IF(Loan_Not_Paid*Values_Entered,Ending_Balance,""), "")</f>
        <v>60918.706837924925</v>
      </c>
    </row>
    <row r="226" spans="2:8" x14ac:dyDescent="0.3">
      <c r="B226" s="2">
        <f ca="1">IFERROR(IF(Loan_Not_Paid*Values_Entered,Payment_Number,""), "")</f>
        <v>213</v>
      </c>
      <c r="C226" s="4">
        <f ca="1">IFERROR(IF(Loan_Not_Paid*Values_Entered,Payment_Date,""), "")</f>
        <v>52386</v>
      </c>
      <c r="D226" s="5">
        <f ca="1">IFERROR(IF(Loan_Not_Paid*Values_Entered,Beginning_Balance,""), "")</f>
        <v>60918.706837924925</v>
      </c>
      <c r="E226" s="5">
        <f ca="1">IFERROR(IF(Loan_Not_Paid*Values_Entered,Monthly_Payment,""), "")</f>
        <v>567.78900134700291</v>
      </c>
      <c r="F226" s="5">
        <f ca="1">IFERROR(IF(Loan_Not_Paid*Values_Entered,Principal,""), "")</f>
        <v>288.57826167317972</v>
      </c>
      <c r="G226" s="5">
        <f ca="1">IFERROR(IF(Loan_Not_Paid*Values_Entered,Interest,""), "")</f>
        <v>279.21073967382318</v>
      </c>
      <c r="H226" s="5">
        <f ca="1">IFERROR(IF(Loan_Not_Paid*Values_Entered,Ending_Balance,""), "")</f>
        <v>60630.128576251736</v>
      </c>
    </row>
    <row r="227" spans="2:8" x14ac:dyDescent="0.3">
      <c r="B227" s="2">
        <f ca="1">IFERROR(IF(Loan_Not_Paid*Values_Entered,Payment_Number,""), "")</f>
        <v>214</v>
      </c>
      <c r="C227" s="4">
        <f ca="1">IFERROR(IF(Loan_Not_Paid*Values_Entered,Payment_Date,""), "")</f>
        <v>52416</v>
      </c>
      <c r="D227" s="5">
        <f ca="1">IFERROR(IF(Loan_Not_Paid*Values_Entered,Beginning_Balance,""), "")</f>
        <v>60630.128576251736</v>
      </c>
      <c r="E227" s="5">
        <f ca="1">IFERROR(IF(Loan_Not_Paid*Values_Entered,Monthly_Payment,""), "")</f>
        <v>567.78900134700291</v>
      </c>
      <c r="F227" s="5">
        <f ca="1">IFERROR(IF(Loan_Not_Paid*Values_Entered,Principal,""), "")</f>
        <v>289.90091203918183</v>
      </c>
      <c r="G227" s="5">
        <f ca="1">IFERROR(IF(Loan_Not_Paid*Values_Entered,Interest,""), "")</f>
        <v>277.88808930782108</v>
      </c>
      <c r="H227" s="5">
        <f ca="1">IFERROR(IF(Loan_Not_Paid*Values_Entered,Ending_Balance,""), "")</f>
        <v>60340.22766421258</v>
      </c>
    </row>
    <row r="228" spans="2:8" x14ac:dyDescent="0.3">
      <c r="B228" s="2">
        <f ca="1">IFERROR(IF(Loan_Not_Paid*Values_Entered,Payment_Number,""), "")</f>
        <v>215</v>
      </c>
      <c r="C228" s="4">
        <f ca="1">IFERROR(IF(Loan_Not_Paid*Values_Entered,Payment_Date,""), "")</f>
        <v>52447</v>
      </c>
      <c r="D228" s="5">
        <f ca="1">IFERROR(IF(Loan_Not_Paid*Values_Entered,Beginning_Balance,""), "")</f>
        <v>60340.22766421258</v>
      </c>
      <c r="E228" s="5">
        <f ca="1">IFERROR(IF(Loan_Not_Paid*Values_Entered,Monthly_Payment,""), "")</f>
        <v>567.78900134700291</v>
      </c>
      <c r="F228" s="5">
        <f ca="1">IFERROR(IF(Loan_Not_Paid*Values_Entered,Principal,""), "")</f>
        <v>291.22962455269476</v>
      </c>
      <c r="G228" s="5">
        <f ca="1">IFERROR(IF(Loan_Not_Paid*Values_Entered,Interest,""), "")</f>
        <v>276.55937679430815</v>
      </c>
      <c r="H228" s="5">
        <f ca="1">IFERROR(IF(Loan_Not_Paid*Values_Entered,Ending_Balance,""), "")</f>
        <v>60048.998039659811</v>
      </c>
    </row>
    <row r="229" spans="2:8" x14ac:dyDescent="0.3">
      <c r="B229" s="2">
        <f ca="1">IFERROR(IF(Loan_Not_Paid*Values_Entered,Payment_Number,""), "")</f>
        <v>216</v>
      </c>
      <c r="C229" s="4">
        <f ca="1">IFERROR(IF(Loan_Not_Paid*Values_Entered,Payment_Date,""), "")</f>
        <v>52478</v>
      </c>
      <c r="D229" s="5">
        <f ca="1">IFERROR(IF(Loan_Not_Paid*Values_Entered,Beginning_Balance,""), "")</f>
        <v>60048.998039659811</v>
      </c>
      <c r="E229" s="5">
        <f ca="1">IFERROR(IF(Loan_Not_Paid*Values_Entered,Monthly_Payment,""), "")</f>
        <v>567.78900134700291</v>
      </c>
      <c r="F229" s="5">
        <f ca="1">IFERROR(IF(Loan_Not_Paid*Values_Entered,Principal,""), "")</f>
        <v>292.56442699856126</v>
      </c>
      <c r="G229" s="5">
        <f ca="1">IFERROR(IF(Loan_Not_Paid*Values_Entered,Interest,""), "")</f>
        <v>275.22457434844159</v>
      </c>
      <c r="H229" s="5">
        <f ca="1">IFERROR(IF(Loan_Not_Paid*Values_Entered,Ending_Balance,""), "")</f>
        <v>59756.433612661262</v>
      </c>
    </row>
    <row r="230" spans="2:8" x14ac:dyDescent="0.3">
      <c r="B230" s="2">
        <f ca="1">IFERROR(IF(Loan_Not_Paid*Values_Entered,Payment_Number,""), "")</f>
        <v>217</v>
      </c>
      <c r="C230" s="4">
        <f ca="1">IFERROR(IF(Loan_Not_Paid*Values_Entered,Payment_Date,""), "")</f>
        <v>52508</v>
      </c>
      <c r="D230" s="5">
        <f ca="1">IFERROR(IF(Loan_Not_Paid*Values_Entered,Beginning_Balance,""), "")</f>
        <v>59756.433612661262</v>
      </c>
      <c r="E230" s="5">
        <f ca="1">IFERROR(IF(Loan_Not_Paid*Values_Entered,Monthly_Payment,""), "")</f>
        <v>567.78900134700291</v>
      </c>
      <c r="F230" s="5">
        <f ca="1">IFERROR(IF(Loan_Not_Paid*Values_Entered,Principal,""), "")</f>
        <v>293.90534728897131</v>
      </c>
      <c r="G230" s="5">
        <f ca="1">IFERROR(IF(Loan_Not_Paid*Values_Entered,Interest,""), "")</f>
        <v>273.8836540580316</v>
      </c>
      <c r="H230" s="5">
        <f ca="1">IFERROR(IF(Loan_Not_Paid*Values_Entered,Ending_Balance,""), "")</f>
        <v>59462.528265372326</v>
      </c>
    </row>
    <row r="231" spans="2:8" x14ac:dyDescent="0.3">
      <c r="B231" s="2">
        <f ca="1">IFERROR(IF(Loan_Not_Paid*Values_Entered,Payment_Number,""), "")</f>
        <v>218</v>
      </c>
      <c r="C231" s="4">
        <f ca="1">IFERROR(IF(Loan_Not_Paid*Values_Entered,Payment_Date,""), "")</f>
        <v>52539</v>
      </c>
      <c r="D231" s="5">
        <f ca="1">IFERROR(IF(Loan_Not_Paid*Values_Entered,Beginning_Balance,""), "")</f>
        <v>59462.528265372326</v>
      </c>
      <c r="E231" s="5">
        <f ca="1">IFERROR(IF(Loan_Not_Paid*Values_Entered,Monthly_Payment,""), "")</f>
        <v>567.78900134700291</v>
      </c>
      <c r="F231" s="5">
        <f ca="1">IFERROR(IF(Loan_Not_Paid*Values_Entered,Principal,""), "")</f>
        <v>295.25241346404579</v>
      </c>
      <c r="G231" s="5">
        <f ca="1">IFERROR(IF(Loan_Not_Paid*Values_Entered,Interest,""), "")</f>
        <v>272.53658788295706</v>
      </c>
      <c r="H231" s="5">
        <f ca="1">IFERROR(IF(Loan_Not_Paid*Values_Entered,Ending_Balance,""), "")</f>
        <v>59167.275851908256</v>
      </c>
    </row>
    <row r="232" spans="2:8" x14ac:dyDescent="0.3">
      <c r="B232" s="2">
        <f ca="1">IFERROR(IF(Loan_Not_Paid*Values_Entered,Payment_Number,""), "")</f>
        <v>219</v>
      </c>
      <c r="C232" s="4">
        <f ca="1">IFERROR(IF(Loan_Not_Paid*Values_Entered,Payment_Date,""), "")</f>
        <v>52569</v>
      </c>
      <c r="D232" s="5">
        <f ca="1">IFERROR(IF(Loan_Not_Paid*Values_Entered,Beginning_Balance,""), "")</f>
        <v>59167.275851908256</v>
      </c>
      <c r="E232" s="5">
        <f ca="1">IFERROR(IF(Loan_Not_Paid*Values_Entered,Monthly_Payment,""), "")</f>
        <v>567.78900134700291</v>
      </c>
      <c r="F232" s="5">
        <f ca="1">IFERROR(IF(Loan_Not_Paid*Values_Entered,Principal,""), "")</f>
        <v>296.60565369242266</v>
      </c>
      <c r="G232" s="5">
        <f ca="1">IFERROR(IF(Loan_Not_Paid*Values_Entered,Interest,""), "")</f>
        <v>271.1833476545803</v>
      </c>
      <c r="H232" s="5">
        <f ca="1">IFERROR(IF(Loan_Not_Paid*Values_Entered,Ending_Balance,""), "")</f>
        <v>58870.670198215841</v>
      </c>
    </row>
    <row r="233" spans="2:8" x14ac:dyDescent="0.3">
      <c r="B233" s="2">
        <f ca="1">IFERROR(IF(Loan_Not_Paid*Values_Entered,Payment_Number,""), "")</f>
        <v>220</v>
      </c>
      <c r="C233" s="4">
        <f ca="1">IFERROR(IF(Loan_Not_Paid*Values_Entered,Payment_Date,""), "")</f>
        <v>52600</v>
      </c>
      <c r="D233" s="5">
        <f ca="1">IFERROR(IF(Loan_Not_Paid*Values_Entered,Beginning_Balance,""), "")</f>
        <v>58870.670198215841</v>
      </c>
      <c r="E233" s="5">
        <f ca="1">IFERROR(IF(Loan_Not_Paid*Values_Entered,Monthly_Payment,""), "")</f>
        <v>567.78900134700291</v>
      </c>
      <c r="F233" s="5">
        <f ca="1">IFERROR(IF(Loan_Not_Paid*Values_Entered,Principal,""), "")</f>
        <v>297.96509627184622</v>
      </c>
      <c r="G233" s="5">
        <f ca="1">IFERROR(IF(Loan_Not_Paid*Values_Entered,Interest,""), "")</f>
        <v>269.82390507515663</v>
      </c>
      <c r="H233" s="5">
        <f ca="1">IFERROR(IF(Loan_Not_Paid*Values_Entered,Ending_Balance,""), "")</f>
        <v>58572.705101944011</v>
      </c>
    </row>
    <row r="234" spans="2:8" x14ac:dyDescent="0.3">
      <c r="B234" s="2">
        <f ca="1">IFERROR(IF(Loan_Not_Paid*Values_Entered,Payment_Number,""), "")</f>
        <v>221</v>
      </c>
      <c r="C234" s="4">
        <f ca="1">IFERROR(IF(Loan_Not_Paid*Values_Entered,Payment_Date,""), "")</f>
        <v>52631</v>
      </c>
      <c r="D234" s="5">
        <f ca="1">IFERROR(IF(Loan_Not_Paid*Values_Entered,Beginning_Balance,""), "")</f>
        <v>58572.705101944011</v>
      </c>
      <c r="E234" s="5">
        <f ca="1">IFERROR(IF(Loan_Not_Paid*Values_Entered,Monthly_Payment,""), "")</f>
        <v>567.78900134700291</v>
      </c>
      <c r="F234" s="5">
        <f ca="1">IFERROR(IF(Loan_Not_Paid*Values_Entered,Principal,""), "")</f>
        <v>299.33076962975889</v>
      </c>
      <c r="G234" s="5">
        <f ca="1">IFERROR(IF(Loan_Not_Paid*Values_Entered,Interest,""), "")</f>
        <v>268.45823171724396</v>
      </c>
      <c r="H234" s="5">
        <f ca="1">IFERROR(IF(Loan_Not_Paid*Values_Entered,Ending_Balance,""), "")</f>
        <v>58273.374332314241</v>
      </c>
    </row>
    <row r="235" spans="2:8" x14ac:dyDescent="0.3">
      <c r="B235" s="2">
        <f ca="1">IFERROR(IF(Loan_Not_Paid*Values_Entered,Payment_Number,""), "")</f>
        <v>222</v>
      </c>
      <c r="C235" s="4">
        <f ca="1">IFERROR(IF(Loan_Not_Paid*Values_Entered,Payment_Date,""), "")</f>
        <v>52660</v>
      </c>
      <c r="D235" s="5">
        <f ca="1">IFERROR(IF(Loan_Not_Paid*Values_Entered,Beginning_Balance,""), "")</f>
        <v>58273.374332314241</v>
      </c>
      <c r="E235" s="5">
        <f ca="1">IFERROR(IF(Loan_Not_Paid*Values_Entered,Monthly_Payment,""), "")</f>
        <v>567.78900134700291</v>
      </c>
      <c r="F235" s="5">
        <f ca="1">IFERROR(IF(Loan_Not_Paid*Values_Entered,Principal,""), "")</f>
        <v>300.70270232389527</v>
      </c>
      <c r="G235" s="5">
        <f ca="1">IFERROR(IF(Loan_Not_Paid*Values_Entered,Interest,""), "")</f>
        <v>267.08629902310759</v>
      </c>
      <c r="H235" s="5">
        <f ca="1">IFERROR(IF(Loan_Not_Paid*Values_Entered,Ending_Balance,""), "")</f>
        <v>57972.671629990335</v>
      </c>
    </row>
    <row r="236" spans="2:8" x14ac:dyDescent="0.3">
      <c r="B236" s="2">
        <f ca="1">IFERROR(IF(Loan_Not_Paid*Values_Entered,Payment_Number,""), "")</f>
        <v>223</v>
      </c>
      <c r="C236" s="4">
        <f ca="1">IFERROR(IF(Loan_Not_Paid*Values_Entered,Payment_Date,""), "")</f>
        <v>52691</v>
      </c>
      <c r="D236" s="5">
        <f ca="1">IFERROR(IF(Loan_Not_Paid*Values_Entered,Beginning_Balance,""), "")</f>
        <v>57972.671629990335</v>
      </c>
      <c r="E236" s="5">
        <f ca="1">IFERROR(IF(Loan_Not_Paid*Values_Entered,Monthly_Payment,""), "")</f>
        <v>567.78900134700291</v>
      </c>
      <c r="F236" s="5">
        <f ca="1">IFERROR(IF(Loan_Not_Paid*Values_Entered,Principal,""), "")</f>
        <v>302.08092304287987</v>
      </c>
      <c r="G236" s="5">
        <f ca="1">IFERROR(IF(Loan_Not_Paid*Values_Entered,Interest,""), "")</f>
        <v>265.70807830412303</v>
      </c>
      <c r="H236" s="5">
        <f ca="1">IFERROR(IF(Loan_Not_Paid*Values_Entered,Ending_Balance,""), "")</f>
        <v>57670.590706947463</v>
      </c>
    </row>
    <row r="237" spans="2:8" x14ac:dyDescent="0.3">
      <c r="B237" s="2">
        <f ca="1">IFERROR(IF(Loan_Not_Paid*Values_Entered,Payment_Number,""), "")</f>
        <v>224</v>
      </c>
      <c r="C237" s="4">
        <f ca="1">IFERROR(IF(Loan_Not_Paid*Values_Entered,Payment_Date,""), "")</f>
        <v>52721</v>
      </c>
      <c r="D237" s="5">
        <f ca="1">IFERROR(IF(Loan_Not_Paid*Values_Entered,Beginning_Balance,""), "")</f>
        <v>57670.590706947463</v>
      </c>
      <c r="E237" s="5">
        <f ca="1">IFERROR(IF(Loan_Not_Paid*Values_Entered,Monthly_Payment,""), "")</f>
        <v>567.78900134700291</v>
      </c>
      <c r="F237" s="5">
        <f ca="1">IFERROR(IF(Loan_Not_Paid*Values_Entered,Principal,""), "")</f>
        <v>303.46546060682635</v>
      </c>
      <c r="G237" s="5">
        <f ca="1">IFERROR(IF(Loan_Not_Paid*Values_Entered,Interest,""), "")</f>
        <v>264.32354074017655</v>
      </c>
      <c r="H237" s="5">
        <f ca="1">IFERROR(IF(Loan_Not_Paid*Values_Entered,Ending_Balance,""), "")</f>
        <v>57367.125246340642</v>
      </c>
    </row>
    <row r="238" spans="2:8" x14ac:dyDescent="0.3">
      <c r="B238" s="2">
        <f ca="1">IFERROR(IF(Loan_Not_Paid*Values_Entered,Payment_Number,""), "")</f>
        <v>225</v>
      </c>
      <c r="C238" s="4">
        <f ca="1">IFERROR(IF(Loan_Not_Paid*Values_Entered,Payment_Date,""), "")</f>
        <v>52752</v>
      </c>
      <c r="D238" s="5">
        <f ca="1">IFERROR(IF(Loan_Not_Paid*Values_Entered,Beginning_Balance,""), "")</f>
        <v>57367.125246340642</v>
      </c>
      <c r="E238" s="5">
        <f ca="1">IFERROR(IF(Loan_Not_Paid*Values_Entered,Monthly_Payment,""), "")</f>
        <v>567.78900134700291</v>
      </c>
      <c r="F238" s="5">
        <f ca="1">IFERROR(IF(Loan_Not_Paid*Values_Entered,Principal,""), "")</f>
        <v>304.85634396794092</v>
      </c>
      <c r="G238" s="5">
        <f ca="1">IFERROR(IF(Loan_Not_Paid*Values_Entered,Interest,""), "")</f>
        <v>262.93265737906188</v>
      </c>
      <c r="H238" s="5">
        <f ca="1">IFERROR(IF(Loan_Not_Paid*Values_Entered,Ending_Balance,""), "")</f>
        <v>57062.268902372685</v>
      </c>
    </row>
    <row r="239" spans="2:8" x14ac:dyDescent="0.3">
      <c r="B239" s="2">
        <f ca="1">IFERROR(IF(Loan_Not_Paid*Values_Entered,Payment_Number,""), "")</f>
        <v>226</v>
      </c>
      <c r="C239" s="4">
        <f ca="1">IFERROR(IF(Loan_Not_Paid*Values_Entered,Payment_Date,""), "")</f>
        <v>52782</v>
      </c>
      <c r="D239" s="5">
        <f ca="1">IFERROR(IF(Loan_Not_Paid*Values_Entered,Beginning_Balance,""), "")</f>
        <v>57062.268902372685</v>
      </c>
      <c r="E239" s="5">
        <f ca="1">IFERROR(IF(Loan_Not_Paid*Values_Entered,Monthly_Payment,""), "")</f>
        <v>567.78900134700291</v>
      </c>
      <c r="F239" s="5">
        <f ca="1">IFERROR(IF(Loan_Not_Paid*Values_Entered,Principal,""), "")</f>
        <v>306.25360221112743</v>
      </c>
      <c r="G239" s="5">
        <f ca="1">IFERROR(IF(Loan_Not_Paid*Values_Entered,Interest,""), "")</f>
        <v>261.53539913587554</v>
      </c>
      <c r="H239" s="5">
        <f ca="1">IFERROR(IF(Loan_Not_Paid*Values_Entered,Ending_Balance,""), "")</f>
        <v>56756.015300161613</v>
      </c>
    </row>
    <row r="240" spans="2:8" x14ac:dyDescent="0.3">
      <c r="B240" s="2">
        <f ca="1">IFERROR(IF(Loan_Not_Paid*Values_Entered,Payment_Number,""), "")</f>
        <v>227</v>
      </c>
      <c r="C240" s="4">
        <f ca="1">IFERROR(IF(Loan_Not_Paid*Values_Entered,Payment_Date,""), "")</f>
        <v>52813</v>
      </c>
      <c r="D240" s="5">
        <f ca="1">IFERROR(IF(Loan_Not_Paid*Values_Entered,Beginning_Balance,""), "")</f>
        <v>56756.015300161613</v>
      </c>
      <c r="E240" s="5">
        <f ca="1">IFERROR(IF(Loan_Not_Paid*Values_Entered,Monthly_Payment,""), "")</f>
        <v>567.78900134700291</v>
      </c>
      <c r="F240" s="5">
        <f ca="1">IFERROR(IF(Loan_Not_Paid*Values_Entered,Principal,""), "")</f>
        <v>307.65726455459503</v>
      </c>
      <c r="G240" s="5">
        <f ca="1">IFERROR(IF(Loan_Not_Paid*Values_Entered,Interest,""), "")</f>
        <v>260.13173679240788</v>
      </c>
      <c r="H240" s="5">
        <f ca="1">IFERROR(IF(Loan_Not_Paid*Values_Entered,Ending_Balance,""), "")</f>
        <v>56448.358035607002</v>
      </c>
    </row>
    <row r="241" spans="2:8" x14ac:dyDescent="0.3">
      <c r="B241" s="2">
        <f ca="1">IFERROR(IF(Loan_Not_Paid*Values_Entered,Payment_Number,""), "")</f>
        <v>228</v>
      </c>
      <c r="C241" s="4">
        <f ca="1">IFERROR(IF(Loan_Not_Paid*Values_Entered,Payment_Date,""), "")</f>
        <v>52844</v>
      </c>
      <c r="D241" s="5">
        <f ca="1">IFERROR(IF(Loan_Not_Paid*Values_Entered,Beginning_Balance,""), "")</f>
        <v>56448.358035607002</v>
      </c>
      <c r="E241" s="5">
        <f ca="1">IFERROR(IF(Loan_Not_Paid*Values_Entered,Monthly_Payment,""), "")</f>
        <v>567.78900134700291</v>
      </c>
      <c r="F241" s="5">
        <f ca="1">IFERROR(IF(Loan_Not_Paid*Values_Entered,Principal,""), "")</f>
        <v>309.06736035047027</v>
      </c>
      <c r="G241" s="5">
        <f ca="1">IFERROR(IF(Loan_Not_Paid*Values_Entered,Interest,""), "")</f>
        <v>258.72164099653259</v>
      </c>
      <c r="H241" s="5">
        <f ca="1">IFERROR(IF(Loan_Not_Paid*Values_Entered,Ending_Balance,""), "")</f>
        <v>56139.290675256518</v>
      </c>
    </row>
    <row r="242" spans="2:8" x14ac:dyDescent="0.3">
      <c r="B242" s="2">
        <f ca="1">IFERROR(IF(Loan_Not_Paid*Values_Entered,Payment_Number,""), "")</f>
        <v>229</v>
      </c>
      <c r="C242" s="4">
        <f ca="1">IFERROR(IF(Loan_Not_Paid*Values_Entered,Payment_Date,""), "")</f>
        <v>52874</v>
      </c>
      <c r="D242" s="5">
        <f ca="1">IFERROR(IF(Loan_Not_Paid*Values_Entered,Beginning_Balance,""), "")</f>
        <v>56139.290675256518</v>
      </c>
      <c r="E242" s="5">
        <f ca="1">IFERROR(IF(Loan_Not_Paid*Values_Entered,Monthly_Payment,""), "")</f>
        <v>567.78900134700291</v>
      </c>
      <c r="F242" s="5">
        <f ca="1">IFERROR(IF(Loan_Not_Paid*Values_Entered,Principal,""), "")</f>
        <v>310.48391908540992</v>
      </c>
      <c r="G242" s="5">
        <f ca="1">IFERROR(IF(Loan_Not_Paid*Values_Entered,Interest,""), "")</f>
        <v>257.30508226159293</v>
      </c>
      <c r="H242" s="5">
        <f ca="1">IFERROR(IF(Loan_Not_Paid*Values_Entered,Ending_Balance,""), "")</f>
        <v>55828.806756171107</v>
      </c>
    </row>
    <row r="243" spans="2:8" x14ac:dyDescent="0.3">
      <c r="B243" s="2">
        <f ca="1">IFERROR(IF(Loan_Not_Paid*Values_Entered,Payment_Number,""), "")</f>
        <v>230</v>
      </c>
      <c r="C243" s="4">
        <f ca="1">IFERROR(IF(Loan_Not_Paid*Values_Entered,Payment_Date,""), "")</f>
        <v>52905</v>
      </c>
      <c r="D243" s="5">
        <f ca="1">IFERROR(IF(Loan_Not_Paid*Values_Entered,Beginning_Balance,""), "")</f>
        <v>55828.806756171107</v>
      </c>
      <c r="E243" s="5">
        <f ca="1">IFERROR(IF(Loan_Not_Paid*Values_Entered,Monthly_Payment,""), "")</f>
        <v>567.78900134700291</v>
      </c>
      <c r="F243" s="5">
        <f ca="1">IFERROR(IF(Loan_Not_Paid*Values_Entered,Principal,""), "")</f>
        <v>311.90697038121806</v>
      </c>
      <c r="G243" s="5">
        <f ca="1">IFERROR(IF(Loan_Not_Paid*Values_Entered,Interest,""), "")</f>
        <v>255.88203096578482</v>
      </c>
      <c r="H243" s="5">
        <f ca="1">IFERROR(IF(Loan_Not_Paid*Values_Entered,Ending_Balance,""), "")</f>
        <v>55516.899785789894</v>
      </c>
    </row>
    <row r="244" spans="2:8" x14ac:dyDescent="0.3">
      <c r="B244" s="2">
        <f ca="1">IFERROR(IF(Loan_Not_Paid*Values_Entered,Payment_Number,""), "")</f>
        <v>231</v>
      </c>
      <c r="C244" s="4">
        <f ca="1">IFERROR(IF(Loan_Not_Paid*Values_Entered,Payment_Date,""), "")</f>
        <v>52935</v>
      </c>
      <c r="D244" s="5">
        <f ca="1">IFERROR(IF(Loan_Not_Paid*Values_Entered,Beginning_Balance,""), "")</f>
        <v>55516.899785789894</v>
      </c>
      <c r="E244" s="5">
        <f ca="1">IFERROR(IF(Loan_Not_Paid*Values_Entered,Monthly_Payment,""), "")</f>
        <v>567.78900134700291</v>
      </c>
      <c r="F244" s="5">
        <f ca="1">IFERROR(IF(Loan_Not_Paid*Values_Entered,Principal,""), "")</f>
        <v>313.33654399546526</v>
      </c>
      <c r="G244" s="5">
        <f ca="1">IFERROR(IF(Loan_Not_Paid*Values_Entered,Interest,""), "")</f>
        <v>254.45245735153759</v>
      </c>
      <c r="H244" s="5">
        <f ca="1">IFERROR(IF(Loan_Not_Paid*Values_Entered,Ending_Balance,""), "")</f>
        <v>55203.563241794385</v>
      </c>
    </row>
    <row r="245" spans="2:8" x14ac:dyDescent="0.3">
      <c r="B245" s="2">
        <f ca="1">IFERROR(IF(Loan_Not_Paid*Values_Entered,Payment_Number,""), "")</f>
        <v>232</v>
      </c>
      <c r="C245" s="4">
        <f ca="1">IFERROR(IF(Loan_Not_Paid*Values_Entered,Payment_Date,""), "")</f>
        <v>52966</v>
      </c>
      <c r="D245" s="5">
        <f ca="1">IFERROR(IF(Loan_Not_Paid*Values_Entered,Beginning_Balance,""), "")</f>
        <v>55203.563241794385</v>
      </c>
      <c r="E245" s="5">
        <f ca="1">IFERROR(IF(Loan_Not_Paid*Values_Entered,Monthly_Payment,""), "")</f>
        <v>567.78900134700291</v>
      </c>
      <c r="F245" s="5">
        <f ca="1">IFERROR(IF(Loan_Not_Paid*Values_Entered,Principal,""), "")</f>
        <v>314.7726698221112</v>
      </c>
      <c r="G245" s="5">
        <f ca="1">IFERROR(IF(Loan_Not_Paid*Values_Entered,Interest,""), "")</f>
        <v>253.01633152489174</v>
      </c>
      <c r="H245" s="5">
        <f ca="1">IFERROR(IF(Loan_Not_Paid*Values_Entered,Ending_Balance,""), "")</f>
        <v>54888.790571972291</v>
      </c>
    </row>
    <row r="246" spans="2:8" x14ac:dyDescent="0.3">
      <c r="B246" s="2">
        <f ca="1">IFERROR(IF(Loan_Not_Paid*Values_Entered,Payment_Number,""), "")</f>
        <v>233</v>
      </c>
      <c r="C246" s="4">
        <f ca="1">IFERROR(IF(Loan_Not_Paid*Values_Entered,Payment_Date,""), "")</f>
        <v>52997</v>
      </c>
      <c r="D246" s="5">
        <f ca="1">IFERROR(IF(Loan_Not_Paid*Values_Entered,Beginning_Balance,""), "")</f>
        <v>54888.790571972291</v>
      </c>
      <c r="E246" s="5">
        <f ca="1">IFERROR(IF(Loan_Not_Paid*Values_Entered,Monthly_Payment,""), "")</f>
        <v>567.78900134700291</v>
      </c>
      <c r="F246" s="5">
        <f ca="1">IFERROR(IF(Loan_Not_Paid*Values_Entered,Principal,""), "")</f>
        <v>316.21537789212914</v>
      </c>
      <c r="G246" s="5">
        <f ca="1">IFERROR(IF(Loan_Not_Paid*Values_Entered,Interest,""), "")</f>
        <v>251.57362345487374</v>
      </c>
      <c r="H246" s="5">
        <f ca="1">IFERROR(IF(Loan_Not_Paid*Values_Entered,Ending_Balance,""), "")</f>
        <v>54572.575194080157</v>
      </c>
    </row>
    <row r="247" spans="2:8" x14ac:dyDescent="0.3">
      <c r="B247" s="2">
        <f ca="1">IFERROR(IF(Loan_Not_Paid*Values_Entered,Payment_Number,""), "")</f>
        <v>234</v>
      </c>
      <c r="C247" s="4">
        <f ca="1">IFERROR(IF(Loan_Not_Paid*Values_Entered,Payment_Date,""), "")</f>
        <v>53025</v>
      </c>
      <c r="D247" s="5">
        <f ca="1">IFERROR(IF(Loan_Not_Paid*Values_Entered,Beginning_Balance,""), "")</f>
        <v>54572.575194080157</v>
      </c>
      <c r="E247" s="5">
        <f ca="1">IFERROR(IF(Loan_Not_Paid*Values_Entered,Monthly_Payment,""), "")</f>
        <v>567.78900134700291</v>
      </c>
      <c r="F247" s="5">
        <f ca="1">IFERROR(IF(Loan_Not_Paid*Values_Entered,Principal,""), "")</f>
        <v>317.66469837413479</v>
      </c>
      <c r="G247" s="5">
        <f ca="1">IFERROR(IF(Loan_Not_Paid*Values_Entered,Interest,""), "")</f>
        <v>250.12430297286809</v>
      </c>
      <c r="H247" s="5">
        <f ca="1">IFERROR(IF(Loan_Not_Paid*Values_Entered,Ending_Balance,""), "")</f>
        <v>54254.910495706048</v>
      </c>
    </row>
    <row r="248" spans="2:8" x14ac:dyDescent="0.3">
      <c r="B248" s="2">
        <f ca="1">IFERROR(IF(Loan_Not_Paid*Values_Entered,Payment_Number,""), "")</f>
        <v>235</v>
      </c>
      <c r="C248" s="4">
        <f ca="1">IFERROR(IF(Loan_Not_Paid*Values_Entered,Payment_Date,""), "")</f>
        <v>53056</v>
      </c>
      <c r="D248" s="5">
        <f ca="1">IFERROR(IF(Loan_Not_Paid*Values_Entered,Beginning_Balance,""), "")</f>
        <v>54254.910495706048</v>
      </c>
      <c r="E248" s="5">
        <f ca="1">IFERROR(IF(Loan_Not_Paid*Values_Entered,Monthly_Payment,""), "")</f>
        <v>567.78900134700291</v>
      </c>
      <c r="F248" s="5">
        <f ca="1">IFERROR(IF(Loan_Not_Paid*Values_Entered,Principal,""), "")</f>
        <v>319.12066157501624</v>
      </c>
      <c r="G248" s="5">
        <f ca="1">IFERROR(IF(Loan_Not_Paid*Values_Entered,Interest,""), "")</f>
        <v>248.66833977198667</v>
      </c>
      <c r="H248" s="5">
        <f ca="1">IFERROR(IF(Loan_Not_Paid*Values_Entered,Ending_Balance,""), "")</f>
        <v>53935.789834130992</v>
      </c>
    </row>
    <row r="249" spans="2:8" x14ac:dyDescent="0.3">
      <c r="B249" s="2">
        <f ca="1">IFERROR(IF(Loan_Not_Paid*Values_Entered,Payment_Number,""), "")</f>
        <v>236</v>
      </c>
      <c r="C249" s="4">
        <f ca="1">IFERROR(IF(Loan_Not_Paid*Values_Entered,Payment_Date,""), "")</f>
        <v>53086</v>
      </c>
      <c r="D249" s="5">
        <f ca="1">IFERROR(IF(Loan_Not_Paid*Values_Entered,Beginning_Balance,""), "")</f>
        <v>53935.789834130992</v>
      </c>
      <c r="E249" s="5">
        <f ca="1">IFERROR(IF(Loan_Not_Paid*Values_Entered,Monthly_Payment,""), "")</f>
        <v>567.78900134700291</v>
      </c>
      <c r="F249" s="5">
        <f ca="1">IFERROR(IF(Loan_Not_Paid*Values_Entered,Principal,""), "")</f>
        <v>320.58329794056834</v>
      </c>
      <c r="G249" s="5">
        <f ca="1">IFERROR(IF(Loan_Not_Paid*Values_Entered,Interest,""), "")</f>
        <v>247.20570340643451</v>
      </c>
      <c r="H249" s="5">
        <f ca="1">IFERROR(IF(Loan_Not_Paid*Values_Entered,Ending_Balance,""), "")</f>
        <v>53615.206536190468</v>
      </c>
    </row>
    <row r="250" spans="2:8" x14ac:dyDescent="0.3">
      <c r="B250" s="2">
        <f ca="1">IFERROR(IF(Loan_Not_Paid*Values_Entered,Payment_Number,""), "")</f>
        <v>237</v>
      </c>
      <c r="C250" s="4">
        <f ca="1">IFERROR(IF(Loan_Not_Paid*Values_Entered,Payment_Date,""), "")</f>
        <v>53117</v>
      </c>
      <c r="D250" s="5">
        <f ca="1">IFERROR(IF(Loan_Not_Paid*Values_Entered,Beginning_Balance,""), "")</f>
        <v>53615.206536190468</v>
      </c>
      <c r="E250" s="5">
        <f ca="1">IFERROR(IF(Loan_Not_Paid*Values_Entered,Monthly_Payment,""), "")</f>
        <v>567.78900134700291</v>
      </c>
      <c r="F250" s="5">
        <f ca="1">IFERROR(IF(Loan_Not_Paid*Values_Entered,Principal,""), "")</f>
        <v>322.0526380561293</v>
      </c>
      <c r="G250" s="5">
        <f ca="1">IFERROR(IF(Loan_Not_Paid*Values_Entered,Interest,""), "")</f>
        <v>245.73636329087356</v>
      </c>
      <c r="H250" s="5">
        <f ca="1">IFERROR(IF(Loan_Not_Paid*Values_Entered,Ending_Balance,""), "")</f>
        <v>53293.153898134333</v>
      </c>
    </row>
    <row r="251" spans="2:8" x14ac:dyDescent="0.3">
      <c r="B251" s="2">
        <f ca="1">IFERROR(IF(Loan_Not_Paid*Values_Entered,Payment_Number,""), "")</f>
        <v>238</v>
      </c>
      <c r="C251" s="4">
        <f ca="1">IFERROR(IF(Loan_Not_Paid*Values_Entered,Payment_Date,""), "")</f>
        <v>53147</v>
      </c>
      <c r="D251" s="5">
        <f ca="1">IFERROR(IF(Loan_Not_Paid*Values_Entered,Beginning_Balance,""), "")</f>
        <v>53293.153898134333</v>
      </c>
      <c r="E251" s="5">
        <f ca="1">IFERROR(IF(Loan_Not_Paid*Values_Entered,Monthly_Payment,""), "")</f>
        <v>567.78900134700291</v>
      </c>
      <c r="F251" s="5">
        <f ca="1">IFERROR(IF(Loan_Not_Paid*Values_Entered,Principal,""), "")</f>
        <v>323.52871264721983</v>
      </c>
      <c r="G251" s="5">
        <f ca="1">IFERROR(IF(Loan_Not_Paid*Values_Entered,Interest,""), "")</f>
        <v>244.26028869978299</v>
      </c>
      <c r="H251" s="5">
        <f ca="1">IFERROR(IF(Loan_Not_Paid*Values_Entered,Ending_Balance,""), "")</f>
        <v>52969.625185487064</v>
      </c>
    </row>
    <row r="252" spans="2:8" x14ac:dyDescent="0.3">
      <c r="B252" s="2">
        <f ca="1">IFERROR(IF(Loan_Not_Paid*Values_Entered,Payment_Number,""), "")</f>
        <v>239</v>
      </c>
      <c r="C252" s="4">
        <f ca="1">IFERROR(IF(Loan_Not_Paid*Values_Entered,Payment_Date,""), "")</f>
        <v>53178</v>
      </c>
      <c r="D252" s="5">
        <f ca="1">IFERROR(IF(Loan_Not_Paid*Values_Entered,Beginning_Balance,""), "")</f>
        <v>52969.625185487064</v>
      </c>
      <c r="E252" s="5">
        <f ca="1">IFERROR(IF(Loan_Not_Paid*Values_Entered,Monthly_Payment,""), "")</f>
        <v>567.78900134700291</v>
      </c>
      <c r="F252" s="5">
        <f ca="1">IFERROR(IF(Loan_Not_Paid*Values_Entered,Principal,""), "")</f>
        <v>325.01155258018628</v>
      </c>
      <c r="G252" s="5">
        <f ca="1">IFERROR(IF(Loan_Not_Paid*Values_Entered,Interest,""), "")</f>
        <v>242.77744876681655</v>
      </c>
      <c r="H252" s="5">
        <f ca="1">IFERROR(IF(Loan_Not_Paid*Values_Entered,Ending_Balance,""), "")</f>
        <v>52644.613632906927</v>
      </c>
    </row>
    <row r="253" spans="2:8" x14ac:dyDescent="0.3">
      <c r="B253" s="2">
        <f ca="1">IFERROR(IF(Loan_Not_Paid*Values_Entered,Payment_Number,""), "")</f>
        <v>240</v>
      </c>
      <c r="C253" s="4">
        <f ca="1">IFERROR(IF(Loan_Not_Paid*Values_Entered,Payment_Date,""), "")</f>
        <v>53209</v>
      </c>
      <c r="D253" s="5">
        <f ca="1">IFERROR(IF(Loan_Not_Paid*Values_Entered,Beginning_Balance,""), "")</f>
        <v>52644.613632906927</v>
      </c>
      <c r="E253" s="5">
        <f ca="1">IFERROR(IF(Loan_Not_Paid*Values_Entered,Monthly_Payment,""), "")</f>
        <v>567.78900134700291</v>
      </c>
      <c r="F253" s="5">
        <f ca="1">IFERROR(IF(Loan_Not_Paid*Values_Entered,Principal,""), "")</f>
        <v>326.50118886284548</v>
      </c>
      <c r="G253" s="5">
        <f ca="1">IFERROR(IF(Loan_Not_Paid*Values_Entered,Interest,""), "")</f>
        <v>241.28781248415737</v>
      </c>
      <c r="H253" s="5">
        <f ca="1">IFERROR(IF(Loan_Not_Paid*Values_Entered,Ending_Balance,""), "")</f>
        <v>52318.112444044033</v>
      </c>
    </row>
    <row r="254" spans="2:8" x14ac:dyDescent="0.3">
      <c r="B254" s="2">
        <f ca="1">IFERROR(IF(Loan_Not_Paid*Values_Entered,Payment_Number,""), "")</f>
        <v>241</v>
      </c>
      <c r="C254" s="4">
        <f ca="1">IFERROR(IF(Loan_Not_Paid*Values_Entered,Payment_Date,""), "")</f>
        <v>53239</v>
      </c>
      <c r="D254" s="5">
        <f ca="1">IFERROR(IF(Loan_Not_Paid*Values_Entered,Beginning_Balance,""), "")</f>
        <v>52318.112444044033</v>
      </c>
      <c r="E254" s="5">
        <f ca="1">IFERROR(IF(Loan_Not_Paid*Values_Entered,Monthly_Payment,""), "")</f>
        <v>567.78900134700291</v>
      </c>
      <c r="F254" s="5">
        <f ca="1">IFERROR(IF(Loan_Not_Paid*Values_Entered,Principal,""), "")</f>
        <v>327.99765264513354</v>
      </c>
      <c r="G254" s="5">
        <f ca="1">IFERROR(IF(Loan_Not_Paid*Values_Entered,Interest,""), "")</f>
        <v>239.79134870186934</v>
      </c>
      <c r="H254" s="5">
        <f ca="1">IFERROR(IF(Loan_Not_Paid*Values_Entered,Ending_Balance,""), "")</f>
        <v>51990.114791398926</v>
      </c>
    </row>
    <row r="255" spans="2:8" x14ac:dyDescent="0.3">
      <c r="B255" s="2">
        <f ca="1">IFERROR(IF(Loan_Not_Paid*Values_Entered,Payment_Number,""), "")</f>
        <v>242</v>
      </c>
      <c r="C255" s="4">
        <f ca="1">IFERROR(IF(Loan_Not_Paid*Values_Entered,Payment_Date,""), "")</f>
        <v>53270</v>
      </c>
      <c r="D255" s="5">
        <f ca="1">IFERROR(IF(Loan_Not_Paid*Values_Entered,Beginning_Balance,""), "")</f>
        <v>51990.114791398926</v>
      </c>
      <c r="E255" s="5">
        <f ca="1">IFERROR(IF(Loan_Not_Paid*Values_Entered,Monthly_Payment,""), "")</f>
        <v>567.78900134700291</v>
      </c>
      <c r="F255" s="5">
        <f ca="1">IFERROR(IF(Loan_Not_Paid*Values_Entered,Principal,""), "")</f>
        <v>329.50097521975709</v>
      </c>
      <c r="G255" s="5">
        <f ca="1">IFERROR(IF(Loan_Not_Paid*Values_Entered,Interest,""), "")</f>
        <v>238.28802612724581</v>
      </c>
      <c r="H255" s="5">
        <f ca="1">IFERROR(IF(Loan_Not_Paid*Values_Entered,Ending_Balance,""), "")</f>
        <v>51660.61381617919</v>
      </c>
    </row>
    <row r="256" spans="2:8" x14ac:dyDescent="0.3">
      <c r="B256" s="2">
        <f ca="1">IFERROR(IF(Loan_Not_Paid*Values_Entered,Payment_Number,""), "")</f>
        <v>243</v>
      </c>
      <c r="C256" s="4">
        <f ca="1">IFERROR(IF(Loan_Not_Paid*Values_Entered,Payment_Date,""), "")</f>
        <v>53300</v>
      </c>
      <c r="D256" s="5">
        <f ca="1">IFERROR(IF(Loan_Not_Paid*Values_Entered,Beginning_Balance,""), "")</f>
        <v>51660.61381617919</v>
      </c>
      <c r="E256" s="5">
        <f ca="1">IFERROR(IF(Loan_Not_Paid*Values_Entered,Monthly_Payment,""), "")</f>
        <v>567.78900134700291</v>
      </c>
      <c r="F256" s="5">
        <f ca="1">IFERROR(IF(Loan_Not_Paid*Values_Entered,Principal,""), "")</f>
        <v>331.01118802284765</v>
      </c>
      <c r="G256" s="5">
        <f ca="1">IFERROR(IF(Loan_Not_Paid*Values_Entered,Interest,""), "")</f>
        <v>236.77781332415529</v>
      </c>
      <c r="H256" s="5">
        <f ca="1">IFERROR(IF(Loan_Not_Paid*Values_Entered,Ending_Balance,""), "")</f>
        <v>51329.602628156281</v>
      </c>
    </row>
    <row r="257" spans="2:8" x14ac:dyDescent="0.3">
      <c r="B257" s="2">
        <f ca="1">IFERROR(IF(Loan_Not_Paid*Values_Entered,Payment_Number,""), "")</f>
        <v>244</v>
      </c>
      <c r="C257" s="4">
        <f ca="1">IFERROR(IF(Loan_Not_Paid*Values_Entered,Payment_Date,""), "")</f>
        <v>53331</v>
      </c>
      <c r="D257" s="5">
        <f ca="1">IFERROR(IF(Loan_Not_Paid*Values_Entered,Beginning_Balance,""), "")</f>
        <v>51329.602628156281</v>
      </c>
      <c r="E257" s="5">
        <f ca="1">IFERROR(IF(Loan_Not_Paid*Values_Entered,Monthly_Payment,""), "")</f>
        <v>567.78900134700291</v>
      </c>
      <c r="F257" s="5">
        <f ca="1">IFERROR(IF(Loan_Not_Paid*Values_Entered,Principal,""), "")</f>
        <v>332.52832263461909</v>
      </c>
      <c r="G257" s="5">
        <f ca="1">IFERROR(IF(Loan_Not_Paid*Values_Entered,Interest,""), "")</f>
        <v>235.26067871238385</v>
      </c>
      <c r="H257" s="5">
        <f ca="1">IFERROR(IF(Loan_Not_Paid*Values_Entered,Ending_Balance,""), "")</f>
        <v>50997.074305521674</v>
      </c>
    </row>
    <row r="258" spans="2:8" x14ac:dyDescent="0.3">
      <c r="B258" s="2">
        <f ca="1">IFERROR(IF(Loan_Not_Paid*Values_Entered,Payment_Number,""), "")</f>
        <v>245</v>
      </c>
      <c r="C258" s="4">
        <f ca="1">IFERROR(IF(Loan_Not_Paid*Values_Entered,Payment_Date,""), "")</f>
        <v>53362</v>
      </c>
      <c r="D258" s="5">
        <f ca="1">IFERROR(IF(Loan_Not_Paid*Values_Entered,Beginning_Balance,""), "")</f>
        <v>50997.074305521674</v>
      </c>
      <c r="E258" s="5">
        <f ca="1">IFERROR(IF(Loan_Not_Paid*Values_Entered,Monthly_Payment,""), "")</f>
        <v>567.78900134700291</v>
      </c>
      <c r="F258" s="5">
        <f ca="1">IFERROR(IF(Loan_Not_Paid*Values_Entered,Principal,""), "")</f>
        <v>334.05241078002774</v>
      </c>
      <c r="G258" s="5">
        <f ca="1">IFERROR(IF(Loan_Not_Paid*Values_Entered,Interest,""), "")</f>
        <v>233.73659056697517</v>
      </c>
      <c r="H258" s="5">
        <f ca="1">IFERROR(IF(Loan_Not_Paid*Values_Entered,Ending_Balance,""), "")</f>
        <v>50663.021894741629</v>
      </c>
    </row>
    <row r="259" spans="2:8" x14ac:dyDescent="0.3">
      <c r="B259" s="2">
        <f ca="1">IFERROR(IF(Loan_Not_Paid*Values_Entered,Payment_Number,""), "")</f>
        <v>246</v>
      </c>
      <c r="C259" s="4">
        <f ca="1">IFERROR(IF(Loan_Not_Paid*Values_Entered,Payment_Date,""), "")</f>
        <v>53390</v>
      </c>
      <c r="D259" s="5">
        <f ca="1">IFERROR(IF(Loan_Not_Paid*Values_Entered,Beginning_Balance,""), "")</f>
        <v>50663.021894741629</v>
      </c>
      <c r="E259" s="5">
        <f ca="1">IFERROR(IF(Loan_Not_Paid*Values_Entered,Monthly_Payment,""), "")</f>
        <v>567.78900134700291</v>
      </c>
      <c r="F259" s="5">
        <f ca="1">IFERROR(IF(Loan_Not_Paid*Values_Entered,Principal,""), "")</f>
        <v>335.58348432943615</v>
      </c>
      <c r="G259" s="5">
        <f ca="1">IFERROR(IF(Loan_Not_Paid*Values_Entered,Interest,""), "")</f>
        <v>232.20551701756671</v>
      </c>
      <c r="H259" s="5">
        <f ca="1">IFERROR(IF(Loan_Not_Paid*Values_Entered,Ending_Balance,""), "")</f>
        <v>50327.4384104122</v>
      </c>
    </row>
    <row r="260" spans="2:8" x14ac:dyDescent="0.3">
      <c r="B260" s="2">
        <f ca="1">IFERROR(IF(Loan_Not_Paid*Values_Entered,Payment_Number,""), "")</f>
        <v>247</v>
      </c>
      <c r="C260" s="4">
        <f ca="1">IFERROR(IF(Loan_Not_Paid*Values_Entered,Payment_Date,""), "")</f>
        <v>53421</v>
      </c>
      <c r="D260" s="5">
        <f ca="1">IFERROR(IF(Loan_Not_Paid*Values_Entered,Beginning_Balance,""), "")</f>
        <v>50327.4384104122</v>
      </c>
      <c r="E260" s="5">
        <f ca="1">IFERROR(IF(Loan_Not_Paid*Values_Entered,Monthly_Payment,""), "")</f>
        <v>567.78900134700291</v>
      </c>
      <c r="F260" s="5">
        <f ca="1">IFERROR(IF(Loan_Not_Paid*Values_Entered,Principal,""), "")</f>
        <v>337.12157529927941</v>
      </c>
      <c r="G260" s="5">
        <f ca="1">IFERROR(IF(Loan_Not_Paid*Values_Entered,Interest,""), "")</f>
        <v>230.6674260477235</v>
      </c>
      <c r="H260" s="5">
        <f ca="1">IFERROR(IF(Loan_Not_Paid*Values_Entered,Ending_Balance,""), "")</f>
        <v>49990.316835112928</v>
      </c>
    </row>
    <row r="261" spans="2:8" x14ac:dyDescent="0.3">
      <c r="B261" s="2">
        <f ca="1">IFERROR(IF(Loan_Not_Paid*Values_Entered,Payment_Number,""), "")</f>
        <v>248</v>
      </c>
      <c r="C261" s="4">
        <f ca="1">IFERROR(IF(Loan_Not_Paid*Values_Entered,Payment_Date,""), "")</f>
        <v>53451</v>
      </c>
      <c r="D261" s="5">
        <f ca="1">IFERROR(IF(Loan_Not_Paid*Values_Entered,Beginning_Balance,""), "")</f>
        <v>49990.316835112928</v>
      </c>
      <c r="E261" s="5">
        <f ca="1">IFERROR(IF(Loan_Not_Paid*Values_Entered,Monthly_Payment,""), "")</f>
        <v>567.78900134700291</v>
      </c>
      <c r="F261" s="5">
        <f ca="1">IFERROR(IF(Loan_Not_Paid*Values_Entered,Principal,""), "")</f>
        <v>338.66671585273446</v>
      </c>
      <c r="G261" s="5">
        <f ca="1">IFERROR(IF(Loan_Not_Paid*Values_Entered,Interest,""), "")</f>
        <v>229.12228549426845</v>
      </c>
      <c r="H261" s="5">
        <f ca="1">IFERROR(IF(Loan_Not_Paid*Values_Entered,Ending_Balance,""), "")</f>
        <v>49651.650119260186</v>
      </c>
    </row>
    <row r="262" spans="2:8" x14ac:dyDescent="0.3">
      <c r="B262" s="2">
        <f ca="1">IFERROR(IF(Loan_Not_Paid*Values_Entered,Payment_Number,""), "")</f>
        <v>249</v>
      </c>
      <c r="C262" s="4">
        <f ca="1">IFERROR(IF(Loan_Not_Paid*Values_Entered,Payment_Date,""), "")</f>
        <v>53482</v>
      </c>
      <c r="D262" s="5">
        <f ca="1">IFERROR(IF(Loan_Not_Paid*Values_Entered,Beginning_Balance,""), "")</f>
        <v>49651.650119260186</v>
      </c>
      <c r="E262" s="5">
        <f ca="1">IFERROR(IF(Loan_Not_Paid*Values_Entered,Monthly_Payment,""), "")</f>
        <v>567.78900134700291</v>
      </c>
      <c r="F262" s="5">
        <f ca="1">IFERROR(IF(Loan_Not_Paid*Values_Entered,Principal,""), "")</f>
        <v>340.21893830039284</v>
      </c>
      <c r="G262" s="5">
        <f ca="1">IFERROR(IF(Loan_Not_Paid*Values_Entered,Interest,""), "")</f>
        <v>227.57006304661004</v>
      </c>
      <c r="H262" s="5">
        <f ca="1">IFERROR(IF(Loan_Not_Paid*Values_Entered,Ending_Balance,""), "")</f>
        <v>49311.4311809598</v>
      </c>
    </row>
    <row r="263" spans="2:8" x14ac:dyDescent="0.3">
      <c r="B263" s="2">
        <f ca="1">IFERROR(IF(Loan_Not_Paid*Values_Entered,Payment_Number,""), "")</f>
        <v>250</v>
      </c>
      <c r="C263" s="4">
        <f ca="1">IFERROR(IF(Loan_Not_Paid*Values_Entered,Payment_Date,""), "")</f>
        <v>53512</v>
      </c>
      <c r="D263" s="5">
        <f ca="1">IFERROR(IF(Loan_Not_Paid*Values_Entered,Beginning_Balance,""), "")</f>
        <v>49311.4311809598</v>
      </c>
      <c r="E263" s="5">
        <f ca="1">IFERROR(IF(Loan_Not_Paid*Values_Entered,Monthly_Payment,""), "")</f>
        <v>567.78900134700291</v>
      </c>
      <c r="F263" s="5">
        <f ca="1">IFERROR(IF(Loan_Not_Paid*Values_Entered,Principal,""), "")</f>
        <v>341.77827510093624</v>
      </c>
      <c r="G263" s="5">
        <f ca="1">IFERROR(IF(Loan_Not_Paid*Values_Entered,Interest,""), "")</f>
        <v>226.01072624606661</v>
      </c>
      <c r="H263" s="5">
        <f ca="1">IFERROR(IF(Loan_Not_Paid*Values_Entered,Ending_Balance,""), "")</f>
        <v>48969.652905858879</v>
      </c>
    </row>
    <row r="264" spans="2:8" x14ac:dyDescent="0.3">
      <c r="B264" s="2">
        <f ca="1">IFERROR(IF(Loan_Not_Paid*Values_Entered,Payment_Number,""), "")</f>
        <v>251</v>
      </c>
      <c r="C264" s="4">
        <f ca="1">IFERROR(IF(Loan_Not_Paid*Values_Entered,Payment_Date,""), "")</f>
        <v>53543</v>
      </c>
      <c r="D264" s="5">
        <f ca="1">IFERROR(IF(Loan_Not_Paid*Values_Entered,Beginning_Balance,""), "")</f>
        <v>48969.652905858879</v>
      </c>
      <c r="E264" s="5">
        <f ca="1">IFERROR(IF(Loan_Not_Paid*Values_Entered,Monthly_Payment,""), "")</f>
        <v>567.78900134700291</v>
      </c>
      <c r="F264" s="5">
        <f ca="1">IFERROR(IF(Loan_Not_Paid*Values_Entered,Principal,""), "")</f>
        <v>343.34475886181565</v>
      </c>
      <c r="G264" s="5">
        <f ca="1">IFERROR(IF(Loan_Not_Paid*Values_Entered,Interest,""), "")</f>
        <v>224.44424248518732</v>
      </c>
      <c r="H264" s="5">
        <f ca="1">IFERROR(IF(Loan_Not_Paid*Values_Entered,Ending_Balance,""), "")</f>
        <v>48626.308146997064</v>
      </c>
    </row>
    <row r="265" spans="2:8" x14ac:dyDescent="0.3">
      <c r="B265" s="2">
        <f ca="1">IFERROR(IF(Loan_Not_Paid*Values_Entered,Payment_Number,""), "")</f>
        <v>252</v>
      </c>
      <c r="C265" s="4">
        <f ca="1">IFERROR(IF(Loan_Not_Paid*Values_Entered,Payment_Date,""), "")</f>
        <v>53574</v>
      </c>
      <c r="D265" s="5">
        <f ca="1">IFERROR(IF(Loan_Not_Paid*Values_Entered,Beginning_Balance,""), "")</f>
        <v>48626.308146997064</v>
      </c>
      <c r="E265" s="5">
        <f ca="1">IFERROR(IF(Loan_Not_Paid*Values_Entered,Monthly_Payment,""), "")</f>
        <v>567.78900134700291</v>
      </c>
      <c r="F265" s="5">
        <f ca="1">IFERROR(IF(Loan_Not_Paid*Values_Entered,Principal,""), "")</f>
        <v>344.91842233993225</v>
      </c>
      <c r="G265" s="5">
        <f ca="1">IFERROR(IF(Loan_Not_Paid*Values_Entered,Interest,""), "")</f>
        <v>222.87057900707063</v>
      </c>
      <c r="H265" s="5">
        <f ca="1">IFERROR(IF(Loan_Not_Paid*Values_Entered,Ending_Balance,""), "")</f>
        <v>48281.389724657114</v>
      </c>
    </row>
    <row r="266" spans="2:8" x14ac:dyDescent="0.3">
      <c r="B266" s="2">
        <f ca="1">IFERROR(IF(Loan_Not_Paid*Values_Entered,Payment_Number,""), "")</f>
        <v>253</v>
      </c>
      <c r="C266" s="4">
        <f ca="1">IFERROR(IF(Loan_Not_Paid*Values_Entered,Payment_Date,""), "")</f>
        <v>53604</v>
      </c>
      <c r="D266" s="5">
        <f ca="1">IFERROR(IF(Loan_Not_Paid*Values_Entered,Beginning_Balance,""), "")</f>
        <v>48281.389724657114</v>
      </c>
      <c r="E266" s="5">
        <f ca="1">IFERROR(IF(Loan_Not_Paid*Values_Entered,Monthly_Payment,""), "")</f>
        <v>567.78900134700291</v>
      </c>
      <c r="F266" s="5">
        <f ca="1">IFERROR(IF(Loan_Not_Paid*Values_Entered,Principal,""), "")</f>
        <v>346.49929844232355</v>
      </c>
      <c r="G266" s="5">
        <f ca="1">IFERROR(IF(Loan_Not_Paid*Values_Entered,Interest,""), "")</f>
        <v>221.2897029046793</v>
      </c>
      <c r="H266" s="5">
        <f ca="1">IFERROR(IF(Loan_Not_Paid*Values_Entered,Ending_Balance,""), "")</f>
        <v>47934.890426214784</v>
      </c>
    </row>
    <row r="267" spans="2:8" x14ac:dyDescent="0.3">
      <c r="B267" s="2">
        <f ca="1">IFERROR(IF(Loan_Not_Paid*Values_Entered,Payment_Number,""), "")</f>
        <v>254</v>
      </c>
      <c r="C267" s="4">
        <f ca="1">IFERROR(IF(Loan_Not_Paid*Values_Entered,Payment_Date,""), "")</f>
        <v>53635</v>
      </c>
      <c r="D267" s="5">
        <f ca="1">IFERROR(IF(Loan_Not_Paid*Values_Entered,Beginning_Balance,""), "")</f>
        <v>47934.890426214784</v>
      </c>
      <c r="E267" s="5">
        <f ca="1">IFERROR(IF(Loan_Not_Paid*Values_Entered,Monthly_Payment,""), "")</f>
        <v>567.78900134700291</v>
      </c>
      <c r="F267" s="5">
        <f ca="1">IFERROR(IF(Loan_Not_Paid*Values_Entered,Principal,""), "")</f>
        <v>348.0874202268509</v>
      </c>
      <c r="G267" s="5">
        <f ca="1">IFERROR(IF(Loan_Not_Paid*Values_Entered,Interest,""), "")</f>
        <v>219.70158112015196</v>
      </c>
      <c r="H267" s="5">
        <f ca="1">IFERROR(IF(Loan_Not_Paid*Values_Entered,Ending_Balance,""), "")</f>
        <v>47586.803005987953</v>
      </c>
    </row>
    <row r="268" spans="2:8" x14ac:dyDescent="0.3">
      <c r="B268" s="2">
        <f ca="1">IFERROR(IF(Loan_Not_Paid*Values_Entered,Payment_Number,""), "")</f>
        <v>255</v>
      </c>
      <c r="C268" s="4">
        <f ca="1">IFERROR(IF(Loan_Not_Paid*Values_Entered,Payment_Date,""), "")</f>
        <v>53665</v>
      </c>
      <c r="D268" s="5">
        <f ca="1">IFERROR(IF(Loan_Not_Paid*Values_Entered,Beginning_Balance,""), "")</f>
        <v>47586.803005987953</v>
      </c>
      <c r="E268" s="5">
        <f ca="1">IFERROR(IF(Loan_Not_Paid*Values_Entered,Monthly_Payment,""), "")</f>
        <v>567.78900134700291</v>
      </c>
      <c r="F268" s="5">
        <f ca="1">IFERROR(IF(Loan_Not_Paid*Values_Entered,Principal,""), "")</f>
        <v>349.68282090289063</v>
      </c>
      <c r="G268" s="5">
        <f ca="1">IFERROR(IF(Loan_Not_Paid*Values_Entered,Interest,""), "")</f>
        <v>218.10618044411223</v>
      </c>
      <c r="H268" s="5">
        <f ca="1">IFERROR(IF(Loan_Not_Paid*Values_Entered,Ending_Balance,""), "")</f>
        <v>47237.120185085048</v>
      </c>
    </row>
    <row r="269" spans="2:8" x14ac:dyDescent="0.3">
      <c r="B269" s="2">
        <f ca="1">IFERROR(IF(Loan_Not_Paid*Values_Entered,Payment_Number,""), "")</f>
        <v>256</v>
      </c>
      <c r="C269" s="4">
        <f ca="1">IFERROR(IF(Loan_Not_Paid*Values_Entered,Payment_Date,""), "")</f>
        <v>53696</v>
      </c>
      <c r="D269" s="5">
        <f ca="1">IFERROR(IF(Loan_Not_Paid*Values_Entered,Beginning_Balance,""), "")</f>
        <v>47237.120185085048</v>
      </c>
      <c r="E269" s="5">
        <f ca="1">IFERROR(IF(Loan_Not_Paid*Values_Entered,Monthly_Payment,""), "")</f>
        <v>567.78900134700291</v>
      </c>
      <c r="F269" s="5">
        <f ca="1">IFERROR(IF(Loan_Not_Paid*Values_Entered,Principal,""), "")</f>
        <v>351.28553383202888</v>
      </c>
      <c r="G269" s="5">
        <f ca="1">IFERROR(IF(Loan_Not_Paid*Values_Entered,Interest,""), "")</f>
        <v>216.50346751497401</v>
      </c>
      <c r="H269" s="5">
        <f ca="1">IFERROR(IF(Loan_Not_Paid*Values_Entered,Ending_Balance,""), "")</f>
        <v>46885.83465125307</v>
      </c>
    </row>
    <row r="270" spans="2:8" x14ac:dyDescent="0.3">
      <c r="B270" s="2">
        <f ca="1">IFERROR(IF(Loan_Not_Paid*Values_Entered,Payment_Number,""), "")</f>
        <v>257</v>
      </c>
      <c r="C270" s="4">
        <f ca="1">IFERROR(IF(Loan_Not_Paid*Values_Entered,Payment_Date,""), "")</f>
        <v>53727</v>
      </c>
      <c r="D270" s="5">
        <f ca="1">IFERROR(IF(Loan_Not_Paid*Values_Entered,Beginning_Balance,""), "")</f>
        <v>46885.83465125307</v>
      </c>
      <c r="E270" s="5">
        <f ca="1">IFERROR(IF(Loan_Not_Paid*Values_Entered,Monthly_Payment,""), "")</f>
        <v>567.78900134700291</v>
      </c>
      <c r="F270" s="5">
        <f ca="1">IFERROR(IF(Loan_Not_Paid*Values_Entered,Principal,""), "")</f>
        <v>352.89559252875904</v>
      </c>
      <c r="G270" s="5">
        <f ca="1">IFERROR(IF(Loan_Not_Paid*Values_Entered,Interest,""), "")</f>
        <v>214.89340881824387</v>
      </c>
      <c r="H270" s="5">
        <f ca="1">IFERROR(IF(Loan_Not_Paid*Values_Entered,Ending_Balance,""), "")</f>
        <v>46532.939058724267</v>
      </c>
    </row>
    <row r="271" spans="2:8" x14ac:dyDescent="0.3">
      <c r="B271" s="2">
        <f ca="1">IFERROR(IF(Loan_Not_Paid*Values_Entered,Payment_Number,""), "")</f>
        <v>258</v>
      </c>
      <c r="C271" s="4">
        <f ca="1">IFERROR(IF(Loan_Not_Paid*Values_Entered,Payment_Date,""), "")</f>
        <v>53755</v>
      </c>
      <c r="D271" s="5">
        <f ca="1">IFERROR(IF(Loan_Not_Paid*Values_Entered,Beginning_Balance,""), "")</f>
        <v>46532.939058724267</v>
      </c>
      <c r="E271" s="5">
        <f ca="1">IFERROR(IF(Loan_Not_Paid*Values_Entered,Monthly_Payment,""), "")</f>
        <v>567.78900134700291</v>
      </c>
      <c r="F271" s="5">
        <f ca="1">IFERROR(IF(Loan_Not_Paid*Values_Entered,Principal,""), "")</f>
        <v>354.51303066118254</v>
      </c>
      <c r="G271" s="5">
        <f ca="1">IFERROR(IF(Loan_Not_Paid*Values_Entered,Interest,""), "")</f>
        <v>213.2759706858204</v>
      </c>
      <c r="H271" s="5">
        <f ca="1">IFERROR(IF(Loan_Not_Paid*Values_Entered,Ending_Balance,""), "")</f>
        <v>46178.426028063055</v>
      </c>
    </row>
    <row r="272" spans="2:8" x14ac:dyDescent="0.3">
      <c r="B272" s="2">
        <f ca="1">IFERROR(IF(Loan_Not_Paid*Values_Entered,Payment_Number,""), "")</f>
        <v>259</v>
      </c>
      <c r="C272" s="4">
        <f ca="1">IFERROR(IF(Loan_Not_Paid*Values_Entered,Payment_Date,""), "")</f>
        <v>53786</v>
      </c>
      <c r="D272" s="5">
        <f ca="1">IFERROR(IF(Loan_Not_Paid*Values_Entered,Beginning_Balance,""), "")</f>
        <v>46178.426028063055</v>
      </c>
      <c r="E272" s="5">
        <f ca="1">IFERROR(IF(Loan_Not_Paid*Values_Entered,Monthly_Payment,""), "")</f>
        <v>567.78900134700291</v>
      </c>
      <c r="F272" s="5">
        <f ca="1">IFERROR(IF(Loan_Not_Paid*Values_Entered,Principal,""), "")</f>
        <v>356.13788205171289</v>
      </c>
      <c r="G272" s="5">
        <f ca="1">IFERROR(IF(Loan_Not_Paid*Values_Entered,Interest,""), "")</f>
        <v>211.65111929529002</v>
      </c>
      <c r="H272" s="5">
        <f ca="1">IFERROR(IF(Loan_Not_Paid*Values_Entered,Ending_Balance,""), "")</f>
        <v>45822.288146011357</v>
      </c>
    </row>
    <row r="273" spans="2:8" x14ac:dyDescent="0.3">
      <c r="B273" s="2">
        <f ca="1">IFERROR(IF(Loan_Not_Paid*Values_Entered,Payment_Number,""), "")</f>
        <v>260</v>
      </c>
      <c r="C273" s="4">
        <f ca="1">IFERROR(IF(Loan_Not_Paid*Values_Entered,Payment_Date,""), "")</f>
        <v>53816</v>
      </c>
      <c r="D273" s="5">
        <f ca="1">IFERROR(IF(Loan_Not_Paid*Values_Entered,Beginning_Balance,""), "")</f>
        <v>45822.288146011357</v>
      </c>
      <c r="E273" s="5">
        <f ca="1">IFERROR(IF(Loan_Not_Paid*Values_Entered,Monthly_Payment,""), "")</f>
        <v>567.78900134700291</v>
      </c>
      <c r="F273" s="5">
        <f ca="1">IFERROR(IF(Loan_Not_Paid*Values_Entered,Principal,""), "")</f>
        <v>357.77018067778323</v>
      </c>
      <c r="G273" s="5">
        <f ca="1">IFERROR(IF(Loan_Not_Paid*Values_Entered,Interest,""), "")</f>
        <v>210.01882066921962</v>
      </c>
      <c r="H273" s="5">
        <f ca="1">IFERROR(IF(Loan_Not_Paid*Values_Entered,Ending_Balance,""), "")</f>
        <v>45464.517965333594</v>
      </c>
    </row>
    <row r="274" spans="2:8" x14ac:dyDescent="0.3">
      <c r="B274" s="2">
        <f ca="1">IFERROR(IF(Loan_Not_Paid*Values_Entered,Payment_Number,""), "")</f>
        <v>261</v>
      </c>
      <c r="C274" s="4">
        <f ca="1">IFERROR(IF(Loan_Not_Paid*Values_Entered,Payment_Date,""), "")</f>
        <v>53847</v>
      </c>
      <c r="D274" s="5">
        <f ca="1">IFERROR(IF(Loan_Not_Paid*Values_Entered,Beginning_Balance,""), "")</f>
        <v>45464.517965333594</v>
      </c>
      <c r="E274" s="5">
        <f ca="1">IFERROR(IF(Loan_Not_Paid*Values_Entered,Monthly_Payment,""), "")</f>
        <v>567.78900134700291</v>
      </c>
      <c r="F274" s="5">
        <f ca="1">IFERROR(IF(Loan_Not_Paid*Values_Entered,Principal,""), "")</f>
        <v>359.40996067255645</v>
      </c>
      <c r="G274" s="5">
        <f ca="1">IFERROR(IF(Loan_Not_Paid*Values_Entered,Interest,""), "")</f>
        <v>208.37904067444643</v>
      </c>
      <c r="H274" s="5">
        <f ca="1">IFERROR(IF(Loan_Not_Paid*Values_Entered,Ending_Balance,""), "")</f>
        <v>45105.108004661044</v>
      </c>
    </row>
    <row r="275" spans="2:8" x14ac:dyDescent="0.3">
      <c r="B275" s="2">
        <f ca="1">IFERROR(IF(Loan_Not_Paid*Values_Entered,Payment_Number,""), "")</f>
        <v>262</v>
      </c>
      <c r="C275" s="4">
        <f ca="1">IFERROR(IF(Loan_Not_Paid*Values_Entered,Payment_Date,""), "")</f>
        <v>53877</v>
      </c>
      <c r="D275" s="5">
        <f ca="1">IFERROR(IF(Loan_Not_Paid*Values_Entered,Beginning_Balance,""), "")</f>
        <v>45105.108004661044</v>
      </c>
      <c r="E275" s="5">
        <f ca="1">IFERROR(IF(Loan_Not_Paid*Values_Entered,Monthly_Payment,""), "")</f>
        <v>567.78900134700291</v>
      </c>
      <c r="F275" s="5">
        <f ca="1">IFERROR(IF(Loan_Not_Paid*Values_Entered,Principal,""), "")</f>
        <v>361.05725632563895</v>
      </c>
      <c r="G275" s="5">
        <f ca="1">IFERROR(IF(Loan_Not_Paid*Values_Entered,Interest,""), "")</f>
        <v>206.73174502136391</v>
      </c>
      <c r="H275" s="5">
        <f ca="1">IFERROR(IF(Loan_Not_Paid*Values_Entered,Ending_Balance,""), "")</f>
        <v>44744.050748335372</v>
      </c>
    </row>
    <row r="276" spans="2:8" x14ac:dyDescent="0.3">
      <c r="B276" s="2">
        <f ca="1">IFERROR(IF(Loan_Not_Paid*Values_Entered,Payment_Number,""), "")</f>
        <v>263</v>
      </c>
      <c r="C276" s="4">
        <f ca="1">IFERROR(IF(Loan_Not_Paid*Values_Entered,Payment_Date,""), "")</f>
        <v>53908</v>
      </c>
      <c r="D276" s="5">
        <f ca="1">IFERROR(IF(Loan_Not_Paid*Values_Entered,Beginning_Balance,""), "")</f>
        <v>44744.050748335372</v>
      </c>
      <c r="E276" s="5">
        <f ca="1">IFERROR(IF(Loan_Not_Paid*Values_Entered,Monthly_Payment,""), "")</f>
        <v>567.78900134700291</v>
      </c>
      <c r="F276" s="5">
        <f ca="1">IFERROR(IF(Loan_Not_Paid*Values_Entered,Principal,""), "")</f>
        <v>362.71210208379824</v>
      </c>
      <c r="G276" s="5">
        <f ca="1">IFERROR(IF(Loan_Not_Paid*Values_Entered,Interest,""), "")</f>
        <v>205.07689926320469</v>
      </c>
      <c r="H276" s="5">
        <f ca="1">IFERROR(IF(Loan_Not_Paid*Values_Entered,Ending_Balance,""), "")</f>
        <v>44381.338646251592</v>
      </c>
    </row>
    <row r="277" spans="2:8" x14ac:dyDescent="0.3">
      <c r="B277" s="2">
        <f ca="1">IFERROR(IF(Loan_Not_Paid*Values_Entered,Payment_Number,""), "")</f>
        <v>264</v>
      </c>
      <c r="C277" s="4">
        <f ca="1">IFERROR(IF(Loan_Not_Paid*Values_Entered,Payment_Date,""), "")</f>
        <v>53939</v>
      </c>
      <c r="D277" s="5">
        <f ca="1">IFERROR(IF(Loan_Not_Paid*Values_Entered,Beginning_Balance,""), "")</f>
        <v>44381.338646251592</v>
      </c>
      <c r="E277" s="5">
        <f ca="1">IFERROR(IF(Loan_Not_Paid*Values_Entered,Monthly_Payment,""), "")</f>
        <v>567.78900134700291</v>
      </c>
      <c r="F277" s="5">
        <f ca="1">IFERROR(IF(Loan_Not_Paid*Values_Entered,Principal,""), "")</f>
        <v>364.37453255168219</v>
      </c>
      <c r="G277" s="5">
        <f ca="1">IFERROR(IF(Loan_Not_Paid*Values_Entered,Interest,""), "")</f>
        <v>203.41446879532063</v>
      </c>
      <c r="H277" s="5">
        <f ca="1">IFERROR(IF(Loan_Not_Paid*Values_Entered,Ending_Balance,""), "")</f>
        <v>44016.964113699913</v>
      </c>
    </row>
    <row r="278" spans="2:8" x14ac:dyDescent="0.3">
      <c r="B278" s="2">
        <f ca="1">IFERROR(IF(Loan_Not_Paid*Values_Entered,Payment_Number,""), "")</f>
        <v>265</v>
      </c>
      <c r="C278" s="4">
        <f ca="1">IFERROR(IF(Loan_Not_Paid*Values_Entered,Payment_Date,""), "")</f>
        <v>53969</v>
      </c>
      <c r="D278" s="5">
        <f ca="1">IFERROR(IF(Loan_Not_Paid*Values_Entered,Beginning_Balance,""), "")</f>
        <v>44016.964113699913</v>
      </c>
      <c r="E278" s="5">
        <f ca="1">IFERROR(IF(Loan_Not_Paid*Values_Entered,Monthly_Payment,""), "")</f>
        <v>567.78900134700291</v>
      </c>
      <c r="F278" s="5">
        <f ca="1">IFERROR(IF(Loan_Not_Paid*Values_Entered,Principal,""), "")</f>
        <v>366.04458249254412</v>
      </c>
      <c r="G278" s="5">
        <f ca="1">IFERROR(IF(Loan_Not_Paid*Values_Entered,Interest,""), "")</f>
        <v>201.74441885445876</v>
      </c>
      <c r="H278" s="5">
        <f ca="1">IFERROR(IF(Loan_Not_Paid*Values_Entered,Ending_Balance,""), "")</f>
        <v>43650.919531207357</v>
      </c>
    </row>
    <row r="279" spans="2:8" x14ac:dyDescent="0.3">
      <c r="B279" s="2">
        <f ca="1">IFERROR(IF(Loan_Not_Paid*Values_Entered,Payment_Number,""), "")</f>
        <v>266</v>
      </c>
      <c r="C279" s="4">
        <f ca="1">IFERROR(IF(Loan_Not_Paid*Values_Entered,Payment_Date,""), "")</f>
        <v>54000</v>
      </c>
      <c r="D279" s="5">
        <f ca="1">IFERROR(IF(Loan_Not_Paid*Values_Entered,Beginning_Balance,""), "")</f>
        <v>43650.919531207357</v>
      </c>
      <c r="E279" s="5">
        <f ca="1">IFERROR(IF(Loan_Not_Paid*Values_Entered,Monthly_Payment,""), "")</f>
        <v>567.78900134700291</v>
      </c>
      <c r="F279" s="5">
        <f ca="1">IFERROR(IF(Loan_Not_Paid*Values_Entered,Principal,""), "")</f>
        <v>367.72228682896832</v>
      </c>
      <c r="G279" s="5">
        <f ca="1">IFERROR(IF(Loan_Not_Paid*Values_Entered,Interest,""), "")</f>
        <v>200.06671451803462</v>
      </c>
      <c r="H279" s="5">
        <f ca="1">IFERROR(IF(Loan_Not_Paid*Values_Entered,Ending_Balance,""), "")</f>
        <v>43283.197244378389</v>
      </c>
    </row>
    <row r="280" spans="2:8" x14ac:dyDescent="0.3">
      <c r="B280" s="2">
        <f ca="1">IFERROR(IF(Loan_Not_Paid*Values_Entered,Payment_Number,""), "")</f>
        <v>267</v>
      </c>
      <c r="C280" s="4">
        <f ca="1">IFERROR(IF(Loan_Not_Paid*Values_Entered,Payment_Date,""), "")</f>
        <v>54030</v>
      </c>
      <c r="D280" s="5">
        <f ca="1">IFERROR(IF(Loan_Not_Paid*Values_Entered,Beginning_Balance,""), "")</f>
        <v>43283.197244378389</v>
      </c>
      <c r="E280" s="5">
        <f ca="1">IFERROR(IF(Loan_Not_Paid*Values_Entered,Monthly_Payment,""), "")</f>
        <v>567.78900134700291</v>
      </c>
      <c r="F280" s="5">
        <f ca="1">IFERROR(IF(Loan_Not_Paid*Values_Entered,Principal,""), "")</f>
        <v>369.40768064360105</v>
      </c>
      <c r="G280" s="5">
        <f ca="1">IFERROR(IF(Loan_Not_Paid*Values_Entered,Interest,""), "")</f>
        <v>198.38132070340185</v>
      </c>
      <c r="H280" s="5">
        <f ca="1">IFERROR(IF(Loan_Not_Paid*Values_Entered,Ending_Balance,""), "")</f>
        <v>42913.789563734725</v>
      </c>
    </row>
    <row r="281" spans="2:8" x14ac:dyDescent="0.3">
      <c r="B281" s="2">
        <f ca="1">IFERROR(IF(Loan_Not_Paid*Values_Entered,Payment_Number,""), "")</f>
        <v>268</v>
      </c>
      <c r="C281" s="4">
        <f ca="1">IFERROR(IF(Loan_Not_Paid*Values_Entered,Payment_Date,""), "")</f>
        <v>54061</v>
      </c>
      <c r="D281" s="5">
        <f ca="1">IFERROR(IF(Loan_Not_Paid*Values_Entered,Beginning_Balance,""), "")</f>
        <v>42913.789563734725</v>
      </c>
      <c r="E281" s="5">
        <f ca="1">IFERROR(IF(Loan_Not_Paid*Values_Entered,Monthly_Payment,""), "")</f>
        <v>567.78900134700291</v>
      </c>
      <c r="F281" s="5">
        <f ca="1">IFERROR(IF(Loan_Not_Paid*Values_Entered,Principal,""), "")</f>
        <v>371.10079917988418</v>
      </c>
      <c r="G281" s="5">
        <f ca="1">IFERROR(IF(Loan_Not_Paid*Values_Entered,Interest,""), "")</f>
        <v>196.68820216711865</v>
      </c>
      <c r="H281" s="5">
        <f ca="1">IFERROR(IF(Loan_Not_Paid*Values_Entered,Ending_Balance,""), "")</f>
        <v>42542.688764554856</v>
      </c>
    </row>
    <row r="282" spans="2:8" x14ac:dyDescent="0.3">
      <c r="B282" s="2">
        <f ca="1">IFERROR(IF(Loan_Not_Paid*Values_Entered,Payment_Number,""), "")</f>
        <v>269</v>
      </c>
      <c r="C282" s="4">
        <f ca="1">IFERROR(IF(Loan_Not_Paid*Values_Entered,Payment_Date,""), "")</f>
        <v>54092</v>
      </c>
      <c r="D282" s="5">
        <f ca="1">IFERROR(IF(Loan_Not_Paid*Values_Entered,Beginning_Balance,""), "")</f>
        <v>42542.688764554856</v>
      </c>
      <c r="E282" s="5">
        <f ca="1">IFERROR(IF(Loan_Not_Paid*Values_Entered,Monthly_Payment,""), "")</f>
        <v>567.78900134700291</v>
      </c>
      <c r="F282" s="5">
        <f ca="1">IFERROR(IF(Loan_Not_Paid*Values_Entered,Principal,""), "")</f>
        <v>372.801677842792</v>
      </c>
      <c r="G282" s="5">
        <f ca="1">IFERROR(IF(Loan_Not_Paid*Values_Entered,Interest,""), "")</f>
        <v>194.98732350421085</v>
      </c>
      <c r="H282" s="5">
        <f ca="1">IFERROR(IF(Loan_Not_Paid*Values_Entered,Ending_Balance,""), "")</f>
        <v>42169.887086712057</v>
      </c>
    </row>
    <row r="283" spans="2:8" x14ac:dyDescent="0.3">
      <c r="B283" s="2">
        <f ca="1">IFERROR(IF(Loan_Not_Paid*Values_Entered,Payment_Number,""), "")</f>
        <v>270</v>
      </c>
      <c r="C283" s="4">
        <f ca="1">IFERROR(IF(Loan_Not_Paid*Values_Entered,Payment_Date,""), "")</f>
        <v>54121</v>
      </c>
      <c r="D283" s="5">
        <f ca="1">IFERROR(IF(Loan_Not_Paid*Values_Entered,Beginning_Balance,""), "")</f>
        <v>42169.887086712057</v>
      </c>
      <c r="E283" s="5">
        <f ca="1">IFERROR(IF(Loan_Not_Paid*Values_Entered,Monthly_Payment,""), "")</f>
        <v>567.78900134700291</v>
      </c>
      <c r="F283" s="5">
        <f ca="1">IFERROR(IF(Loan_Not_Paid*Values_Entered,Principal,""), "")</f>
        <v>374.51035219957151</v>
      </c>
      <c r="G283" s="5">
        <f ca="1">IFERROR(IF(Loan_Not_Paid*Values_Entered,Interest,""), "")</f>
        <v>193.27864914743139</v>
      </c>
      <c r="H283" s="5">
        <f ca="1">IFERROR(IF(Loan_Not_Paid*Values_Entered,Ending_Balance,""), "")</f>
        <v>41795.376734512451</v>
      </c>
    </row>
    <row r="284" spans="2:8" x14ac:dyDescent="0.3">
      <c r="B284" s="2">
        <f ca="1">IFERROR(IF(Loan_Not_Paid*Values_Entered,Payment_Number,""), "")</f>
        <v>271</v>
      </c>
      <c r="C284" s="4">
        <f ca="1">IFERROR(IF(Loan_Not_Paid*Values_Entered,Payment_Date,""), "")</f>
        <v>54152</v>
      </c>
      <c r="D284" s="5">
        <f ca="1">IFERROR(IF(Loan_Not_Paid*Values_Entered,Beginning_Balance,""), "")</f>
        <v>41795.376734512451</v>
      </c>
      <c r="E284" s="5">
        <f ca="1">IFERROR(IF(Loan_Not_Paid*Values_Entered,Monthly_Payment,""), "")</f>
        <v>567.78900134700291</v>
      </c>
      <c r="F284" s="5">
        <f ca="1">IFERROR(IF(Loan_Not_Paid*Values_Entered,Principal,""), "")</f>
        <v>376.22685798048622</v>
      </c>
      <c r="G284" s="5">
        <f ca="1">IFERROR(IF(Loan_Not_Paid*Values_Entered,Interest,""), "")</f>
        <v>191.56214336651669</v>
      </c>
      <c r="H284" s="5">
        <f ca="1">IFERROR(IF(Loan_Not_Paid*Values_Entered,Ending_Balance,""), "")</f>
        <v>41419.149876532028</v>
      </c>
    </row>
    <row r="285" spans="2:8" x14ac:dyDescent="0.3">
      <c r="B285" s="2">
        <f ca="1">IFERROR(IF(Loan_Not_Paid*Values_Entered,Payment_Number,""), "")</f>
        <v>272</v>
      </c>
      <c r="C285" s="4">
        <f ca="1">IFERROR(IF(Loan_Not_Paid*Values_Entered,Payment_Date,""), "")</f>
        <v>54182</v>
      </c>
      <c r="D285" s="5">
        <f ca="1">IFERROR(IF(Loan_Not_Paid*Values_Entered,Beginning_Balance,""), "")</f>
        <v>41419.149876532028</v>
      </c>
      <c r="E285" s="5">
        <f ca="1">IFERROR(IF(Loan_Not_Paid*Values_Entered,Monthly_Payment,""), "")</f>
        <v>567.78900134700291</v>
      </c>
      <c r="F285" s="5">
        <f ca="1">IFERROR(IF(Loan_Not_Paid*Values_Entered,Principal,""), "")</f>
        <v>377.9512310795634</v>
      </c>
      <c r="G285" s="5">
        <f ca="1">IFERROR(IF(Loan_Not_Paid*Values_Entered,Interest,""), "")</f>
        <v>189.83777026743945</v>
      </c>
      <c r="H285" s="5">
        <f ca="1">IFERROR(IF(Loan_Not_Paid*Values_Entered,Ending_Balance,""), "")</f>
        <v>41041.198645452503</v>
      </c>
    </row>
    <row r="286" spans="2:8" x14ac:dyDescent="0.3">
      <c r="B286" s="2">
        <f ca="1">IFERROR(IF(Loan_Not_Paid*Values_Entered,Payment_Number,""), "")</f>
        <v>273</v>
      </c>
      <c r="C286" s="4">
        <f ca="1">IFERROR(IF(Loan_Not_Paid*Values_Entered,Payment_Date,""), "")</f>
        <v>54213</v>
      </c>
      <c r="D286" s="5">
        <f ca="1">IFERROR(IF(Loan_Not_Paid*Values_Entered,Beginning_Balance,""), "")</f>
        <v>41041.198645452503</v>
      </c>
      <c r="E286" s="5">
        <f ca="1">IFERROR(IF(Loan_Not_Paid*Values_Entered,Monthly_Payment,""), "")</f>
        <v>567.78900134700291</v>
      </c>
      <c r="F286" s="5">
        <f ca="1">IFERROR(IF(Loan_Not_Paid*Values_Entered,Principal,""), "")</f>
        <v>379.68350755534476</v>
      </c>
      <c r="G286" s="5">
        <f ca="1">IFERROR(IF(Loan_Not_Paid*Values_Entered,Interest,""), "")</f>
        <v>188.10549379165812</v>
      </c>
      <c r="H286" s="5">
        <f ca="1">IFERROR(IF(Loan_Not_Paid*Values_Entered,Ending_Balance,""), "")</f>
        <v>40661.515137897106</v>
      </c>
    </row>
    <row r="287" spans="2:8" x14ac:dyDescent="0.3">
      <c r="B287" s="2">
        <f ca="1">IFERROR(IF(Loan_Not_Paid*Values_Entered,Payment_Number,""), "")</f>
        <v>274</v>
      </c>
      <c r="C287" s="4">
        <f ca="1">IFERROR(IF(Loan_Not_Paid*Values_Entered,Payment_Date,""), "")</f>
        <v>54243</v>
      </c>
      <c r="D287" s="5">
        <f ca="1">IFERROR(IF(Loan_Not_Paid*Values_Entered,Beginning_Balance,""), "")</f>
        <v>40661.515137897106</v>
      </c>
      <c r="E287" s="5">
        <f ca="1">IFERROR(IF(Loan_Not_Paid*Values_Entered,Monthly_Payment,""), "")</f>
        <v>567.78900134700291</v>
      </c>
      <c r="F287" s="5">
        <f ca="1">IFERROR(IF(Loan_Not_Paid*Values_Entered,Principal,""), "")</f>
        <v>381.42372363164009</v>
      </c>
      <c r="G287" s="5">
        <f ca="1">IFERROR(IF(Loan_Not_Paid*Values_Entered,Interest,""), "")</f>
        <v>186.36527771536277</v>
      </c>
      <c r="H287" s="5">
        <f ca="1">IFERROR(IF(Loan_Not_Paid*Values_Entered,Ending_Balance,""), "")</f>
        <v>40280.091414265509</v>
      </c>
    </row>
    <row r="288" spans="2:8" x14ac:dyDescent="0.3">
      <c r="B288" s="2">
        <f ca="1">IFERROR(IF(Loan_Not_Paid*Values_Entered,Payment_Number,""), "")</f>
        <v>275</v>
      </c>
      <c r="C288" s="4">
        <f ca="1">IFERROR(IF(Loan_Not_Paid*Values_Entered,Payment_Date,""), "")</f>
        <v>54274</v>
      </c>
      <c r="D288" s="5">
        <f ca="1">IFERROR(IF(Loan_Not_Paid*Values_Entered,Beginning_Balance,""), "")</f>
        <v>40280.091414265509</v>
      </c>
      <c r="E288" s="5">
        <f ca="1">IFERROR(IF(Loan_Not_Paid*Values_Entered,Monthly_Payment,""), "")</f>
        <v>567.78900134700291</v>
      </c>
      <c r="F288" s="5">
        <f ca="1">IFERROR(IF(Loan_Not_Paid*Values_Entered,Principal,""), "")</f>
        <v>383.17191569828509</v>
      </c>
      <c r="G288" s="5">
        <f ca="1">IFERROR(IF(Loan_Not_Paid*Values_Entered,Interest,""), "")</f>
        <v>184.61708564871776</v>
      </c>
      <c r="H288" s="5">
        <f ca="1">IFERROR(IF(Loan_Not_Paid*Values_Entered,Ending_Balance,""), "")</f>
        <v>39896.919498567178</v>
      </c>
    </row>
    <row r="289" spans="2:8" x14ac:dyDescent="0.3">
      <c r="B289" s="2">
        <f ca="1">IFERROR(IF(Loan_Not_Paid*Values_Entered,Payment_Number,""), "")</f>
        <v>276</v>
      </c>
      <c r="C289" s="4">
        <f ca="1">IFERROR(IF(Loan_Not_Paid*Values_Entered,Payment_Date,""), "")</f>
        <v>54305</v>
      </c>
      <c r="D289" s="5">
        <f ca="1">IFERROR(IF(Loan_Not_Paid*Values_Entered,Beginning_Balance,""), "")</f>
        <v>39896.919498567178</v>
      </c>
      <c r="E289" s="5">
        <f ca="1">IFERROR(IF(Loan_Not_Paid*Values_Entered,Monthly_Payment,""), "")</f>
        <v>567.78900134700291</v>
      </c>
      <c r="F289" s="5">
        <f ca="1">IFERROR(IF(Loan_Not_Paid*Values_Entered,Principal,""), "")</f>
        <v>384.92812031190226</v>
      </c>
      <c r="G289" s="5">
        <f ca="1">IFERROR(IF(Loan_Not_Paid*Values_Entered,Interest,""), "")</f>
        <v>182.86088103510065</v>
      </c>
      <c r="H289" s="5">
        <f ca="1">IFERROR(IF(Loan_Not_Paid*Values_Entered,Ending_Balance,""), "")</f>
        <v>39511.991378255305</v>
      </c>
    </row>
    <row r="290" spans="2:8" x14ac:dyDescent="0.3">
      <c r="B290" s="2">
        <f ca="1">IFERROR(IF(Loan_Not_Paid*Values_Entered,Payment_Number,""), "")</f>
        <v>277</v>
      </c>
      <c r="C290" s="4">
        <f ca="1">IFERROR(IF(Loan_Not_Paid*Values_Entered,Payment_Date,""), "")</f>
        <v>54335</v>
      </c>
      <c r="D290" s="5">
        <f ca="1">IFERROR(IF(Loan_Not_Paid*Values_Entered,Beginning_Balance,""), "")</f>
        <v>39511.991378255305</v>
      </c>
      <c r="E290" s="5">
        <f ca="1">IFERROR(IF(Loan_Not_Paid*Values_Entered,Monthly_Payment,""), "")</f>
        <v>567.78900134700291</v>
      </c>
      <c r="F290" s="5">
        <f ca="1">IFERROR(IF(Loan_Not_Paid*Values_Entered,Principal,""), "")</f>
        <v>386.69237419666513</v>
      </c>
      <c r="G290" s="5">
        <f ca="1">IFERROR(IF(Loan_Not_Paid*Values_Entered,Interest,""), "")</f>
        <v>181.09662715033775</v>
      </c>
      <c r="H290" s="5">
        <f ca="1">IFERROR(IF(Loan_Not_Paid*Values_Entered,Ending_Balance,""), "")</f>
        <v>39125.299004058586</v>
      </c>
    </row>
    <row r="291" spans="2:8" x14ac:dyDescent="0.3">
      <c r="B291" s="2">
        <f ca="1">IFERROR(IF(Loan_Not_Paid*Values_Entered,Payment_Number,""), "")</f>
        <v>278</v>
      </c>
      <c r="C291" s="4">
        <f ca="1">IFERROR(IF(Loan_Not_Paid*Values_Entered,Payment_Date,""), "")</f>
        <v>54366</v>
      </c>
      <c r="D291" s="5">
        <f ca="1">IFERROR(IF(Loan_Not_Paid*Values_Entered,Beginning_Balance,""), "")</f>
        <v>39125.299004058586</v>
      </c>
      <c r="E291" s="5">
        <f ca="1">IFERROR(IF(Loan_Not_Paid*Values_Entered,Monthly_Payment,""), "")</f>
        <v>567.78900134700291</v>
      </c>
      <c r="F291" s="5">
        <f ca="1">IFERROR(IF(Loan_Not_Paid*Values_Entered,Principal,""), "")</f>
        <v>388.46471424506649</v>
      </c>
      <c r="G291" s="5">
        <f ca="1">IFERROR(IF(Loan_Not_Paid*Values_Entered,Interest,""), "")</f>
        <v>179.32428710193639</v>
      </c>
      <c r="H291" s="5">
        <f ca="1">IFERROR(IF(Loan_Not_Paid*Values_Entered,Ending_Balance,""), "")</f>
        <v>38736.834289813472</v>
      </c>
    </row>
    <row r="292" spans="2:8" x14ac:dyDescent="0.3">
      <c r="B292" s="2">
        <f ca="1">IFERROR(IF(Loan_Not_Paid*Values_Entered,Payment_Number,""), "")</f>
        <v>279</v>
      </c>
      <c r="C292" s="4">
        <f ca="1">IFERROR(IF(Loan_Not_Paid*Values_Entered,Payment_Date,""), "")</f>
        <v>54396</v>
      </c>
      <c r="D292" s="5">
        <f ca="1">IFERROR(IF(Loan_Not_Paid*Values_Entered,Beginning_Balance,""), "")</f>
        <v>38736.834289813472</v>
      </c>
      <c r="E292" s="5">
        <f ca="1">IFERROR(IF(Loan_Not_Paid*Values_Entered,Monthly_Payment,""), "")</f>
        <v>567.78900134700291</v>
      </c>
      <c r="F292" s="5">
        <f ca="1">IFERROR(IF(Loan_Not_Paid*Values_Entered,Principal,""), "")</f>
        <v>390.24517751868973</v>
      </c>
      <c r="G292" s="5">
        <f ca="1">IFERROR(IF(Loan_Not_Paid*Values_Entered,Interest,""), "")</f>
        <v>177.54382382831315</v>
      </c>
      <c r="H292" s="5">
        <f ca="1">IFERROR(IF(Loan_Not_Paid*Values_Entered,Ending_Balance,""), "")</f>
        <v>38346.589112294838</v>
      </c>
    </row>
    <row r="293" spans="2:8" x14ac:dyDescent="0.3">
      <c r="B293" s="2">
        <f ca="1">IFERROR(IF(Loan_Not_Paid*Values_Entered,Payment_Number,""), "")</f>
        <v>280</v>
      </c>
      <c r="C293" s="4">
        <f ca="1">IFERROR(IF(Loan_Not_Paid*Values_Entered,Payment_Date,""), "")</f>
        <v>54427</v>
      </c>
      <c r="D293" s="5">
        <f ca="1">IFERROR(IF(Loan_Not_Paid*Values_Entered,Beginning_Balance,""), "")</f>
        <v>38346.589112294838</v>
      </c>
      <c r="E293" s="5">
        <f ca="1">IFERROR(IF(Loan_Not_Paid*Values_Entered,Monthly_Payment,""), "")</f>
        <v>567.78900134700291</v>
      </c>
      <c r="F293" s="5">
        <f ca="1">IFERROR(IF(Loan_Not_Paid*Values_Entered,Principal,""), "")</f>
        <v>392.03380124898376</v>
      </c>
      <c r="G293" s="5">
        <f ca="1">IFERROR(IF(Loan_Not_Paid*Values_Entered,Interest,""), "")</f>
        <v>175.75520009801917</v>
      </c>
      <c r="H293" s="5">
        <f ca="1">IFERROR(IF(Loan_Not_Paid*Values_Entered,Ending_Balance,""), "")</f>
        <v>37954.5553110459</v>
      </c>
    </row>
    <row r="294" spans="2:8" x14ac:dyDescent="0.3">
      <c r="B294" s="2">
        <f ca="1">IFERROR(IF(Loan_Not_Paid*Values_Entered,Payment_Number,""), "")</f>
        <v>281</v>
      </c>
      <c r="C294" s="4">
        <f ca="1">IFERROR(IF(Loan_Not_Paid*Values_Entered,Payment_Date,""), "")</f>
        <v>54458</v>
      </c>
      <c r="D294" s="5">
        <f ca="1">IFERROR(IF(Loan_Not_Paid*Values_Entered,Beginning_Balance,""), "")</f>
        <v>37954.5553110459</v>
      </c>
      <c r="E294" s="5">
        <f ca="1">IFERROR(IF(Loan_Not_Paid*Values_Entered,Monthly_Payment,""), "")</f>
        <v>567.78900134700291</v>
      </c>
      <c r="F294" s="5">
        <f ca="1">IFERROR(IF(Loan_Not_Paid*Values_Entered,Principal,""), "")</f>
        <v>393.83062283804151</v>
      </c>
      <c r="G294" s="5">
        <f ca="1">IFERROR(IF(Loan_Not_Paid*Values_Entered,Interest,""), "")</f>
        <v>173.95837850896132</v>
      </c>
      <c r="H294" s="5">
        <f ca="1">IFERROR(IF(Loan_Not_Paid*Values_Entered,Ending_Balance,""), "")</f>
        <v>37560.724688207847</v>
      </c>
    </row>
    <row r="295" spans="2:8" x14ac:dyDescent="0.3">
      <c r="B295" s="2">
        <f ca="1">IFERROR(IF(Loan_Not_Paid*Values_Entered,Payment_Number,""), "")</f>
        <v>282</v>
      </c>
      <c r="C295" s="4">
        <f ca="1">IFERROR(IF(Loan_Not_Paid*Values_Entered,Payment_Date,""), "")</f>
        <v>54486</v>
      </c>
      <c r="D295" s="5">
        <f ca="1">IFERROR(IF(Loan_Not_Paid*Values_Entered,Beginning_Balance,""), "")</f>
        <v>37560.724688207847</v>
      </c>
      <c r="E295" s="5">
        <f ca="1">IFERROR(IF(Loan_Not_Paid*Values_Entered,Monthly_Payment,""), "")</f>
        <v>567.78900134700291</v>
      </c>
      <c r="F295" s="5">
        <f ca="1">IFERROR(IF(Loan_Not_Paid*Values_Entered,Principal,""), "")</f>
        <v>395.63567985938261</v>
      </c>
      <c r="G295" s="5">
        <f ca="1">IFERROR(IF(Loan_Not_Paid*Values_Entered,Interest,""), "")</f>
        <v>172.1533214876203</v>
      </c>
      <c r="H295" s="5">
        <f ca="1">IFERROR(IF(Loan_Not_Paid*Values_Entered,Ending_Balance,""), "")</f>
        <v>37165.089008348412</v>
      </c>
    </row>
    <row r="296" spans="2:8" x14ac:dyDescent="0.3">
      <c r="B296" s="2">
        <f ca="1">IFERROR(IF(Loan_Not_Paid*Values_Entered,Payment_Number,""), "")</f>
        <v>283</v>
      </c>
      <c r="C296" s="4">
        <f ca="1">IFERROR(IF(Loan_Not_Paid*Values_Entered,Payment_Date,""), "")</f>
        <v>54517</v>
      </c>
      <c r="D296" s="5">
        <f ca="1">IFERROR(IF(Loan_Not_Paid*Values_Entered,Beginning_Balance,""), "")</f>
        <v>37165.089008348412</v>
      </c>
      <c r="E296" s="5">
        <f ca="1">IFERROR(IF(Loan_Not_Paid*Values_Entered,Monthly_Payment,""), "")</f>
        <v>567.78900134700291</v>
      </c>
      <c r="F296" s="5">
        <f ca="1">IFERROR(IF(Loan_Not_Paid*Values_Entered,Principal,""), "")</f>
        <v>397.44901005873811</v>
      </c>
      <c r="G296" s="5">
        <f ca="1">IFERROR(IF(Loan_Not_Paid*Values_Entered,Interest,""), "")</f>
        <v>170.3399912882648</v>
      </c>
      <c r="H296" s="5">
        <f ca="1">IFERROR(IF(Loan_Not_Paid*Values_Entered,Ending_Balance,""), "")</f>
        <v>36767.639998289698</v>
      </c>
    </row>
    <row r="297" spans="2:8" x14ac:dyDescent="0.3">
      <c r="B297" s="2">
        <f ca="1">IFERROR(IF(Loan_Not_Paid*Values_Entered,Payment_Number,""), "")</f>
        <v>284</v>
      </c>
      <c r="C297" s="4">
        <f ca="1">IFERROR(IF(Loan_Not_Paid*Values_Entered,Payment_Date,""), "")</f>
        <v>54547</v>
      </c>
      <c r="D297" s="5">
        <f ca="1">IFERROR(IF(Loan_Not_Paid*Values_Entered,Beginning_Balance,""), "")</f>
        <v>36767.639998289698</v>
      </c>
      <c r="E297" s="5">
        <f ca="1">IFERROR(IF(Loan_Not_Paid*Values_Entered,Monthly_Payment,""), "")</f>
        <v>567.78900134700291</v>
      </c>
      <c r="F297" s="5">
        <f ca="1">IFERROR(IF(Loan_Not_Paid*Values_Entered,Principal,""), "")</f>
        <v>399.27065135484065</v>
      </c>
      <c r="G297" s="5">
        <f ca="1">IFERROR(IF(Loan_Not_Paid*Values_Entered,Interest,""), "")</f>
        <v>168.51834999216226</v>
      </c>
      <c r="H297" s="5">
        <f ca="1">IFERROR(IF(Loan_Not_Paid*Values_Entered,Ending_Balance,""), "")</f>
        <v>36368.369346934895</v>
      </c>
    </row>
    <row r="298" spans="2:8" x14ac:dyDescent="0.3">
      <c r="B298" s="2">
        <f ca="1">IFERROR(IF(Loan_Not_Paid*Values_Entered,Payment_Number,""), "")</f>
        <v>285</v>
      </c>
      <c r="C298" s="4">
        <f ca="1">IFERROR(IF(Loan_Not_Paid*Values_Entered,Payment_Date,""), "")</f>
        <v>54578</v>
      </c>
      <c r="D298" s="5">
        <f ca="1">IFERROR(IF(Loan_Not_Paid*Values_Entered,Beginning_Balance,""), "")</f>
        <v>36368.369346934895</v>
      </c>
      <c r="E298" s="5">
        <f ca="1">IFERROR(IF(Loan_Not_Paid*Values_Entered,Monthly_Payment,""), "")</f>
        <v>567.78900134700291</v>
      </c>
      <c r="F298" s="5">
        <f ca="1">IFERROR(IF(Loan_Not_Paid*Values_Entered,Principal,""), "")</f>
        <v>401.10064184021695</v>
      </c>
      <c r="G298" s="5">
        <f ca="1">IFERROR(IF(Loan_Not_Paid*Values_Entered,Interest,""), "")</f>
        <v>166.68835950678587</v>
      </c>
      <c r="H298" s="5">
        <f ca="1">IFERROR(IF(Loan_Not_Paid*Values_Entered,Ending_Balance,""), "")</f>
        <v>35967.268705094641</v>
      </c>
    </row>
    <row r="299" spans="2:8" x14ac:dyDescent="0.3">
      <c r="B299" s="2">
        <f ca="1">IFERROR(IF(Loan_Not_Paid*Values_Entered,Payment_Number,""), "")</f>
        <v>286</v>
      </c>
      <c r="C299" s="4">
        <f ca="1">IFERROR(IF(Loan_Not_Paid*Values_Entered,Payment_Date,""), "")</f>
        <v>54608</v>
      </c>
      <c r="D299" s="5">
        <f ca="1">IFERROR(IF(Loan_Not_Paid*Values_Entered,Beginning_Balance,""), "")</f>
        <v>35967.268705094641</v>
      </c>
      <c r="E299" s="5">
        <f ca="1">IFERROR(IF(Loan_Not_Paid*Values_Entered,Monthly_Payment,""), "")</f>
        <v>567.78900134700291</v>
      </c>
      <c r="F299" s="5">
        <f ca="1">IFERROR(IF(Loan_Not_Paid*Values_Entered,Principal,""), "")</f>
        <v>402.93901978198471</v>
      </c>
      <c r="G299" s="5">
        <f ca="1">IFERROR(IF(Loan_Not_Paid*Values_Entered,Interest,""), "")</f>
        <v>164.84998156501823</v>
      </c>
      <c r="H299" s="5">
        <f ca="1">IFERROR(IF(Loan_Not_Paid*Values_Entered,Ending_Balance,""), "")</f>
        <v>35564.329685312638</v>
      </c>
    </row>
    <row r="300" spans="2:8" x14ac:dyDescent="0.3">
      <c r="B300" s="2">
        <f ca="1">IFERROR(IF(Loan_Not_Paid*Values_Entered,Payment_Number,""), "")</f>
        <v>287</v>
      </c>
      <c r="C300" s="4">
        <f ca="1">IFERROR(IF(Loan_Not_Paid*Values_Entered,Payment_Date,""), "")</f>
        <v>54639</v>
      </c>
      <c r="D300" s="5">
        <f ca="1">IFERROR(IF(Loan_Not_Paid*Values_Entered,Beginning_Balance,""), "")</f>
        <v>35564.329685312638</v>
      </c>
      <c r="E300" s="5">
        <f ca="1">IFERROR(IF(Loan_Not_Paid*Values_Entered,Monthly_Payment,""), "")</f>
        <v>567.78900134700291</v>
      </c>
      <c r="F300" s="5">
        <f ca="1">IFERROR(IF(Loan_Not_Paid*Values_Entered,Principal,""), "")</f>
        <v>404.78582362265212</v>
      </c>
      <c r="G300" s="5">
        <f ca="1">IFERROR(IF(Loan_Not_Paid*Values_Entered,Interest,""), "")</f>
        <v>163.00317772435079</v>
      </c>
      <c r="H300" s="5">
        <f ca="1">IFERROR(IF(Loan_Not_Paid*Values_Entered,Ending_Balance,""), "")</f>
        <v>35159.543861689977</v>
      </c>
    </row>
    <row r="301" spans="2:8" x14ac:dyDescent="0.3">
      <c r="B301" s="2">
        <f ca="1">IFERROR(IF(Loan_Not_Paid*Values_Entered,Payment_Number,""), "")</f>
        <v>288</v>
      </c>
      <c r="C301" s="4">
        <f ca="1">IFERROR(IF(Loan_Not_Paid*Values_Entered,Payment_Date,""), "")</f>
        <v>54670</v>
      </c>
      <c r="D301" s="5">
        <f ca="1">IFERROR(IF(Loan_Not_Paid*Values_Entered,Beginning_Balance,""), "")</f>
        <v>35159.543861689977</v>
      </c>
      <c r="E301" s="5">
        <f ca="1">IFERROR(IF(Loan_Not_Paid*Values_Entered,Monthly_Payment,""), "")</f>
        <v>567.78900134700291</v>
      </c>
      <c r="F301" s="5">
        <f ca="1">IFERROR(IF(Loan_Not_Paid*Values_Entered,Principal,""), "")</f>
        <v>406.64109198092262</v>
      </c>
      <c r="G301" s="5">
        <f ca="1">IFERROR(IF(Loan_Not_Paid*Values_Entered,Interest,""), "")</f>
        <v>161.14790936608028</v>
      </c>
      <c r="H301" s="5">
        <f ca="1">IFERROR(IF(Loan_Not_Paid*Values_Entered,Ending_Balance,""), "")</f>
        <v>34752.902769709064</v>
      </c>
    </row>
    <row r="302" spans="2:8" x14ac:dyDescent="0.3">
      <c r="B302" s="2">
        <f ca="1">IFERROR(IF(Loan_Not_Paid*Values_Entered,Payment_Number,""), "")</f>
        <v>289</v>
      </c>
      <c r="C302" s="4">
        <f ca="1">IFERROR(IF(Loan_Not_Paid*Values_Entered,Payment_Date,""), "")</f>
        <v>54700</v>
      </c>
      <c r="D302" s="5">
        <f ca="1">IFERROR(IF(Loan_Not_Paid*Values_Entered,Beginning_Balance,""), "")</f>
        <v>34752.902769709064</v>
      </c>
      <c r="E302" s="5">
        <f ca="1">IFERROR(IF(Loan_Not_Paid*Values_Entered,Monthly_Payment,""), "")</f>
        <v>567.78900134700291</v>
      </c>
      <c r="F302" s="5">
        <f ca="1">IFERROR(IF(Loan_Not_Paid*Values_Entered,Principal,""), "")</f>
        <v>408.5048636525018</v>
      </c>
      <c r="G302" s="5">
        <f ca="1">IFERROR(IF(Loan_Not_Paid*Values_Entered,Interest,""), "")</f>
        <v>159.28413769450108</v>
      </c>
      <c r="H302" s="5">
        <f ca="1">IFERROR(IF(Loan_Not_Paid*Values_Entered,Ending_Balance,""), "")</f>
        <v>34344.397906056547</v>
      </c>
    </row>
    <row r="303" spans="2:8" x14ac:dyDescent="0.3">
      <c r="B303" s="2">
        <f ca="1">IFERROR(IF(Loan_Not_Paid*Values_Entered,Payment_Number,""), "")</f>
        <v>290</v>
      </c>
      <c r="C303" s="4">
        <f ca="1">IFERROR(IF(Loan_Not_Paid*Values_Entered,Payment_Date,""), "")</f>
        <v>54731</v>
      </c>
      <c r="D303" s="5">
        <f ca="1">IFERROR(IF(Loan_Not_Paid*Values_Entered,Beginning_Balance,""), "")</f>
        <v>34344.397906056547</v>
      </c>
      <c r="E303" s="5">
        <f ca="1">IFERROR(IF(Loan_Not_Paid*Values_Entered,Monthly_Payment,""), "")</f>
        <v>567.78900134700291</v>
      </c>
      <c r="F303" s="5">
        <f ca="1">IFERROR(IF(Loan_Not_Paid*Values_Entered,Principal,""), "")</f>
        <v>410.37717761090909</v>
      </c>
      <c r="G303" s="5">
        <f ca="1">IFERROR(IF(Loan_Not_Paid*Values_Entered,Interest,""), "")</f>
        <v>157.41182373609377</v>
      </c>
      <c r="H303" s="5">
        <f ca="1">IFERROR(IF(Loan_Not_Paid*Values_Entered,Ending_Balance,""), "")</f>
        <v>33934.02072844567</v>
      </c>
    </row>
    <row r="304" spans="2:8" x14ac:dyDescent="0.3">
      <c r="B304" s="2">
        <f ca="1">IFERROR(IF(Loan_Not_Paid*Values_Entered,Payment_Number,""), "")</f>
        <v>291</v>
      </c>
      <c r="C304" s="4">
        <f ca="1">IFERROR(IF(Loan_Not_Paid*Values_Entered,Payment_Date,""), "")</f>
        <v>54761</v>
      </c>
      <c r="D304" s="5">
        <f ca="1">IFERROR(IF(Loan_Not_Paid*Values_Entered,Beginning_Balance,""), "")</f>
        <v>33934.02072844567</v>
      </c>
      <c r="E304" s="5">
        <f ca="1">IFERROR(IF(Loan_Not_Paid*Values_Entered,Monthly_Payment,""), "")</f>
        <v>567.78900134700291</v>
      </c>
      <c r="F304" s="5">
        <f ca="1">IFERROR(IF(Loan_Not_Paid*Values_Entered,Principal,""), "")</f>
        <v>412.2580730082924</v>
      </c>
      <c r="G304" s="5">
        <f ca="1">IFERROR(IF(Loan_Not_Paid*Values_Entered,Interest,""), "")</f>
        <v>155.53092833871042</v>
      </c>
      <c r="H304" s="5">
        <f ca="1">IFERROR(IF(Loan_Not_Paid*Values_Entered,Ending_Balance,""), "")</f>
        <v>33521.7626554374</v>
      </c>
    </row>
    <row r="305" spans="2:8" x14ac:dyDescent="0.3">
      <c r="B305" s="2">
        <f ca="1">IFERROR(IF(Loan_Not_Paid*Values_Entered,Payment_Number,""), "")</f>
        <v>292</v>
      </c>
      <c r="C305" s="4">
        <f ca="1">IFERROR(IF(Loan_Not_Paid*Values_Entered,Payment_Date,""), "")</f>
        <v>54792</v>
      </c>
      <c r="D305" s="5">
        <f ca="1">IFERROR(IF(Loan_Not_Paid*Values_Entered,Beginning_Balance,""), "")</f>
        <v>33521.7626554374</v>
      </c>
      <c r="E305" s="5">
        <f ca="1">IFERROR(IF(Loan_Not_Paid*Values_Entered,Monthly_Payment,""), "")</f>
        <v>567.78900134700291</v>
      </c>
      <c r="F305" s="5">
        <f ca="1">IFERROR(IF(Loan_Not_Paid*Values_Entered,Principal,""), "")</f>
        <v>414.14758917624715</v>
      </c>
      <c r="G305" s="5">
        <f ca="1">IFERROR(IF(Loan_Not_Paid*Values_Entered,Interest,""), "")</f>
        <v>153.64141217075576</v>
      </c>
      <c r="H305" s="5">
        <f ca="1">IFERROR(IF(Loan_Not_Paid*Values_Entered,Ending_Balance,""), "")</f>
        <v>33107.615066261089</v>
      </c>
    </row>
    <row r="306" spans="2:8" x14ac:dyDescent="0.3">
      <c r="B306" s="2">
        <f ca="1">IFERROR(IF(Loan_Not_Paid*Values_Entered,Payment_Number,""), "")</f>
        <v>293</v>
      </c>
      <c r="C306" s="4">
        <f ca="1">IFERROR(IF(Loan_Not_Paid*Values_Entered,Payment_Date,""), "")</f>
        <v>54823</v>
      </c>
      <c r="D306" s="5">
        <f ca="1">IFERROR(IF(Loan_Not_Paid*Values_Entered,Beginning_Balance,""), "")</f>
        <v>33107.615066261089</v>
      </c>
      <c r="E306" s="5">
        <f ca="1">IFERROR(IF(Loan_Not_Paid*Values_Entered,Monthly_Payment,""), "")</f>
        <v>567.78900134700291</v>
      </c>
      <c r="F306" s="5">
        <f ca="1">IFERROR(IF(Loan_Not_Paid*Values_Entered,Principal,""), "")</f>
        <v>416.04576562663823</v>
      </c>
      <c r="G306" s="5">
        <f ca="1">IFERROR(IF(Loan_Not_Paid*Values_Entered,Interest,""), "")</f>
        <v>151.74323572036459</v>
      </c>
      <c r="H306" s="5">
        <f ca="1">IFERROR(IF(Loan_Not_Paid*Values_Entered,Ending_Balance,""), "")</f>
        <v>32691.569300634437</v>
      </c>
    </row>
    <row r="307" spans="2:8" x14ac:dyDescent="0.3">
      <c r="B307" s="2">
        <f ca="1">IFERROR(IF(Loan_Not_Paid*Values_Entered,Payment_Number,""), "")</f>
        <v>294</v>
      </c>
      <c r="C307" s="4">
        <f ca="1">IFERROR(IF(Loan_Not_Paid*Values_Entered,Payment_Date,""), "")</f>
        <v>54851</v>
      </c>
      <c r="D307" s="5">
        <f ca="1">IFERROR(IF(Loan_Not_Paid*Values_Entered,Beginning_Balance,""), "")</f>
        <v>32691.569300634437</v>
      </c>
      <c r="E307" s="5">
        <f ca="1">IFERROR(IF(Loan_Not_Paid*Values_Entered,Monthly_Payment,""), "")</f>
        <v>567.78900134700291</v>
      </c>
      <c r="F307" s="5">
        <f ca="1">IFERROR(IF(Loan_Not_Paid*Values_Entered,Principal,""), "")</f>
        <v>417.952642052427</v>
      </c>
      <c r="G307" s="5">
        <f ca="1">IFERROR(IF(Loan_Not_Paid*Values_Entered,Interest,""), "")</f>
        <v>149.83635929457589</v>
      </c>
      <c r="H307" s="5">
        <f ca="1">IFERROR(IF(Loan_Not_Paid*Values_Entered,Ending_Balance,""), "")</f>
        <v>32273.616658582003</v>
      </c>
    </row>
    <row r="308" spans="2:8" x14ac:dyDescent="0.3">
      <c r="B308" s="2">
        <f ca="1">IFERROR(IF(Loan_Not_Paid*Values_Entered,Payment_Number,""), "")</f>
        <v>295</v>
      </c>
      <c r="C308" s="4">
        <f ca="1">IFERROR(IF(Loan_Not_Paid*Values_Entered,Payment_Date,""), "")</f>
        <v>54882</v>
      </c>
      <c r="D308" s="5">
        <f ca="1">IFERROR(IF(Loan_Not_Paid*Values_Entered,Beginning_Balance,""), "")</f>
        <v>32273.616658582003</v>
      </c>
      <c r="E308" s="5">
        <f ca="1">IFERROR(IF(Loan_Not_Paid*Values_Entered,Monthly_Payment,""), "")</f>
        <v>567.78900134700291</v>
      </c>
      <c r="F308" s="5">
        <f ca="1">IFERROR(IF(Loan_Not_Paid*Values_Entered,Principal,""), "")</f>
        <v>419.86825832850064</v>
      </c>
      <c r="G308" s="5">
        <f ca="1">IFERROR(IF(Loan_Not_Paid*Values_Entered,Interest,""), "")</f>
        <v>147.92074301850224</v>
      </c>
      <c r="H308" s="5">
        <f ca="1">IFERROR(IF(Loan_Not_Paid*Values_Entered,Ending_Balance,""), "")</f>
        <v>31853.748400253535</v>
      </c>
    </row>
    <row r="309" spans="2:8" x14ac:dyDescent="0.3">
      <c r="B309" s="2">
        <f ca="1">IFERROR(IF(Loan_Not_Paid*Values_Entered,Payment_Number,""), "")</f>
        <v>296</v>
      </c>
      <c r="C309" s="4">
        <f ca="1">IFERROR(IF(Loan_Not_Paid*Values_Entered,Payment_Date,""), "")</f>
        <v>54912</v>
      </c>
      <c r="D309" s="5">
        <f ca="1">IFERROR(IF(Loan_Not_Paid*Values_Entered,Beginning_Balance,""), "")</f>
        <v>31853.748400253535</v>
      </c>
      <c r="E309" s="5">
        <f ca="1">IFERROR(IF(Loan_Not_Paid*Values_Entered,Monthly_Payment,""), "")</f>
        <v>567.78900134700291</v>
      </c>
      <c r="F309" s="5">
        <f ca="1">IFERROR(IF(Loan_Not_Paid*Values_Entered,Principal,""), "")</f>
        <v>421.79265451250626</v>
      </c>
      <c r="G309" s="5">
        <f ca="1">IFERROR(IF(Loan_Not_Paid*Values_Entered,Interest,""), "")</f>
        <v>145.99634683449662</v>
      </c>
      <c r="H309" s="5">
        <f ca="1">IFERROR(IF(Loan_Not_Paid*Values_Entered,Ending_Balance,""), "")</f>
        <v>31431.955745741026</v>
      </c>
    </row>
    <row r="310" spans="2:8" x14ac:dyDescent="0.3">
      <c r="B310" s="2">
        <f ca="1">IFERROR(IF(Loan_Not_Paid*Values_Entered,Payment_Number,""), "")</f>
        <v>297</v>
      </c>
      <c r="C310" s="4">
        <f ca="1">IFERROR(IF(Loan_Not_Paid*Values_Entered,Payment_Date,""), "")</f>
        <v>54943</v>
      </c>
      <c r="D310" s="5">
        <f ca="1">IFERROR(IF(Loan_Not_Paid*Values_Entered,Beginning_Balance,""), "")</f>
        <v>31431.955745741026</v>
      </c>
      <c r="E310" s="5">
        <f ca="1">IFERROR(IF(Loan_Not_Paid*Values_Entered,Monthly_Payment,""), "")</f>
        <v>567.78900134700291</v>
      </c>
      <c r="F310" s="5">
        <f ca="1">IFERROR(IF(Loan_Not_Paid*Values_Entered,Principal,""), "")</f>
        <v>423.72587084568858</v>
      </c>
      <c r="G310" s="5">
        <f ca="1">IFERROR(IF(Loan_Not_Paid*Values_Entered,Interest,""), "")</f>
        <v>144.06313050131428</v>
      </c>
      <c r="H310" s="5">
        <f ca="1">IFERROR(IF(Loan_Not_Paid*Values_Entered,Ending_Balance,""), "")</f>
        <v>31008.229874895362</v>
      </c>
    </row>
    <row r="311" spans="2:8" x14ac:dyDescent="0.3">
      <c r="B311" s="2">
        <f ca="1">IFERROR(IF(Loan_Not_Paid*Values_Entered,Payment_Number,""), "")</f>
        <v>298</v>
      </c>
      <c r="C311" s="4">
        <f ca="1">IFERROR(IF(Loan_Not_Paid*Values_Entered,Payment_Date,""), "")</f>
        <v>54973</v>
      </c>
      <c r="D311" s="5">
        <f ca="1">IFERROR(IF(Loan_Not_Paid*Values_Entered,Beginning_Balance,""), "")</f>
        <v>31008.229874895362</v>
      </c>
      <c r="E311" s="5">
        <f ca="1">IFERROR(IF(Loan_Not_Paid*Values_Entered,Monthly_Payment,""), "")</f>
        <v>567.78900134700291</v>
      </c>
      <c r="F311" s="5">
        <f ca="1">IFERROR(IF(Loan_Not_Paid*Values_Entered,Principal,""), "")</f>
        <v>425.66794775373137</v>
      </c>
      <c r="G311" s="5">
        <f ca="1">IFERROR(IF(Loan_Not_Paid*Values_Entered,Interest,""), "")</f>
        <v>142.12105359327157</v>
      </c>
      <c r="H311" s="5">
        <f ca="1">IFERROR(IF(Loan_Not_Paid*Values_Entered,Ending_Balance,""), "")</f>
        <v>30582.561927141564</v>
      </c>
    </row>
    <row r="312" spans="2:8" x14ac:dyDescent="0.3">
      <c r="B312" s="2">
        <f ca="1">IFERROR(IF(Loan_Not_Paid*Values_Entered,Payment_Number,""), "")</f>
        <v>299</v>
      </c>
      <c r="C312" s="4">
        <f ca="1">IFERROR(IF(Loan_Not_Paid*Values_Entered,Payment_Date,""), "")</f>
        <v>55004</v>
      </c>
      <c r="D312" s="5">
        <f ca="1">IFERROR(IF(Loan_Not_Paid*Values_Entered,Beginning_Balance,""), "")</f>
        <v>30582.561927141564</v>
      </c>
      <c r="E312" s="5">
        <f ca="1">IFERROR(IF(Loan_Not_Paid*Values_Entered,Monthly_Payment,""), "")</f>
        <v>567.78900134700291</v>
      </c>
      <c r="F312" s="5">
        <f ca="1">IFERROR(IF(Loan_Not_Paid*Values_Entered,Principal,""), "")</f>
        <v>427.61892584760255</v>
      </c>
      <c r="G312" s="5">
        <f ca="1">IFERROR(IF(Loan_Not_Paid*Values_Entered,Interest,""), "")</f>
        <v>140.1700754994003</v>
      </c>
      <c r="H312" s="5">
        <f ca="1">IFERROR(IF(Loan_Not_Paid*Values_Entered,Ending_Balance,""), "")</f>
        <v>30154.943001293985</v>
      </c>
    </row>
    <row r="313" spans="2:8" x14ac:dyDescent="0.3">
      <c r="B313" s="2">
        <f ca="1">IFERROR(IF(Loan_Not_Paid*Values_Entered,Payment_Number,""), "")</f>
        <v>300</v>
      </c>
      <c r="C313" s="4">
        <f ca="1">IFERROR(IF(Loan_Not_Paid*Values_Entered,Payment_Date,""), "")</f>
        <v>55035</v>
      </c>
      <c r="D313" s="5">
        <f ca="1">IFERROR(IF(Loan_Not_Paid*Values_Entered,Beginning_Balance,""), "")</f>
        <v>30154.943001293985</v>
      </c>
      <c r="E313" s="5">
        <f ca="1">IFERROR(IF(Loan_Not_Paid*Values_Entered,Monthly_Payment,""), "")</f>
        <v>567.78900134700291</v>
      </c>
      <c r="F313" s="5">
        <f ca="1">IFERROR(IF(Loan_Not_Paid*Values_Entered,Principal,""), "")</f>
        <v>429.57884592440411</v>
      </c>
      <c r="G313" s="5">
        <f ca="1">IFERROR(IF(Loan_Not_Paid*Values_Entered,Interest,""), "")</f>
        <v>138.2101554225988</v>
      </c>
      <c r="H313" s="5">
        <f ca="1">IFERROR(IF(Loan_Not_Paid*Values_Entered,Ending_Balance,""), "")</f>
        <v>29725.364155369578</v>
      </c>
    </row>
    <row r="314" spans="2:8" x14ac:dyDescent="0.3">
      <c r="B314" s="2">
        <f ca="1">IFERROR(IF(Loan_Not_Paid*Values_Entered,Payment_Number,""), "")</f>
        <v>301</v>
      </c>
      <c r="C314" s="4">
        <f ca="1">IFERROR(IF(Loan_Not_Paid*Values_Entered,Payment_Date,""), "")</f>
        <v>55065</v>
      </c>
      <c r="D314" s="5">
        <f ca="1">IFERROR(IF(Loan_Not_Paid*Values_Entered,Beginning_Balance,""), "")</f>
        <v>29725.364155369578</v>
      </c>
      <c r="E314" s="5">
        <f ca="1">IFERROR(IF(Loan_Not_Paid*Values_Entered,Monthly_Payment,""), "")</f>
        <v>567.78900134700291</v>
      </c>
      <c r="F314" s="5">
        <f ca="1">IFERROR(IF(Loan_Not_Paid*Values_Entered,Principal,""), "")</f>
        <v>431.54774896822425</v>
      </c>
      <c r="G314" s="5">
        <f ca="1">IFERROR(IF(Loan_Not_Paid*Values_Entered,Interest,""), "")</f>
        <v>136.2412523787786</v>
      </c>
      <c r="H314" s="5">
        <f ca="1">IFERROR(IF(Loan_Not_Paid*Values_Entered,Ending_Balance,""), "")</f>
        <v>29293.816406401398</v>
      </c>
    </row>
    <row r="315" spans="2:8" x14ac:dyDescent="0.3">
      <c r="B315" s="2">
        <f ca="1">IFERROR(IF(Loan_Not_Paid*Values_Entered,Payment_Number,""), "")</f>
        <v>302</v>
      </c>
      <c r="C315" s="4">
        <f ca="1">IFERROR(IF(Loan_Not_Paid*Values_Entered,Payment_Date,""), "")</f>
        <v>55096</v>
      </c>
      <c r="D315" s="5">
        <f ca="1">IFERROR(IF(Loan_Not_Paid*Values_Entered,Beginning_Balance,""), "")</f>
        <v>29293.816406401398</v>
      </c>
      <c r="E315" s="5">
        <f ca="1">IFERROR(IF(Loan_Not_Paid*Values_Entered,Monthly_Payment,""), "")</f>
        <v>567.78900134700291</v>
      </c>
      <c r="F315" s="5">
        <f ca="1">IFERROR(IF(Loan_Not_Paid*Values_Entered,Principal,""), "")</f>
        <v>433.52567615099525</v>
      </c>
      <c r="G315" s="5">
        <f ca="1">IFERROR(IF(Loan_Not_Paid*Values_Entered,Interest,""), "")</f>
        <v>134.26332519600757</v>
      </c>
      <c r="H315" s="5">
        <f ca="1">IFERROR(IF(Loan_Not_Paid*Values_Entered,Ending_Balance,""), "")</f>
        <v>28860.290730250359</v>
      </c>
    </row>
    <row r="316" spans="2:8" x14ac:dyDescent="0.3">
      <c r="B316" s="2">
        <f ca="1">IFERROR(IF(Loan_Not_Paid*Values_Entered,Payment_Number,""), "")</f>
        <v>303</v>
      </c>
      <c r="C316" s="4">
        <f ca="1">IFERROR(IF(Loan_Not_Paid*Values_Entered,Payment_Date,""), "")</f>
        <v>55126</v>
      </c>
      <c r="D316" s="5">
        <f ca="1">IFERROR(IF(Loan_Not_Paid*Values_Entered,Beginning_Balance,""), "")</f>
        <v>28860.290730250359</v>
      </c>
      <c r="E316" s="5">
        <f ca="1">IFERROR(IF(Loan_Not_Paid*Values_Entered,Monthly_Payment,""), "")</f>
        <v>567.78900134700291</v>
      </c>
      <c r="F316" s="5">
        <f ca="1">IFERROR(IF(Loan_Not_Paid*Values_Entered,Principal,""), "")</f>
        <v>435.51266883335398</v>
      </c>
      <c r="G316" s="5">
        <f ca="1">IFERROR(IF(Loan_Not_Paid*Values_Entered,Interest,""), "")</f>
        <v>132.27633251364881</v>
      </c>
      <c r="H316" s="5">
        <f ca="1">IFERROR(IF(Loan_Not_Paid*Values_Entered,Ending_Balance,""), "")</f>
        <v>28424.778061417106</v>
      </c>
    </row>
    <row r="317" spans="2:8" x14ac:dyDescent="0.3">
      <c r="B317" s="2">
        <f ca="1">IFERROR(IF(Loan_Not_Paid*Values_Entered,Payment_Number,""), "")</f>
        <v>304</v>
      </c>
      <c r="C317" s="4">
        <f ca="1">IFERROR(IF(Loan_Not_Paid*Values_Entered,Payment_Date,""), "")</f>
        <v>55157</v>
      </c>
      <c r="D317" s="5">
        <f ca="1">IFERROR(IF(Loan_Not_Paid*Values_Entered,Beginning_Balance,""), "")</f>
        <v>28424.778061417106</v>
      </c>
      <c r="E317" s="5">
        <f ca="1">IFERROR(IF(Loan_Not_Paid*Values_Entered,Monthly_Payment,""), "")</f>
        <v>567.78900134700291</v>
      </c>
      <c r="F317" s="5">
        <f ca="1">IFERROR(IF(Loan_Not_Paid*Values_Entered,Principal,""), "")</f>
        <v>437.50876856550695</v>
      </c>
      <c r="G317" s="5">
        <f ca="1">IFERROR(IF(Loan_Not_Paid*Values_Entered,Interest,""), "")</f>
        <v>130.28023278149595</v>
      </c>
      <c r="H317" s="5">
        <f ca="1">IFERROR(IF(Loan_Not_Paid*Values_Entered,Ending_Balance,""), "")</f>
        <v>27987.269292851503</v>
      </c>
    </row>
    <row r="318" spans="2:8" x14ac:dyDescent="0.3">
      <c r="B318" s="2">
        <f ca="1">IFERROR(IF(Loan_Not_Paid*Values_Entered,Payment_Number,""), "")</f>
        <v>305</v>
      </c>
      <c r="C318" s="4">
        <f ca="1">IFERROR(IF(Loan_Not_Paid*Values_Entered,Payment_Date,""), "")</f>
        <v>55188</v>
      </c>
      <c r="D318" s="5">
        <f ca="1">IFERROR(IF(Loan_Not_Paid*Values_Entered,Beginning_Balance,""), "")</f>
        <v>27987.269292851503</v>
      </c>
      <c r="E318" s="5">
        <f ca="1">IFERROR(IF(Loan_Not_Paid*Values_Entered,Monthly_Payment,""), "")</f>
        <v>567.78900134700291</v>
      </c>
      <c r="F318" s="5">
        <f ca="1">IFERROR(IF(Loan_Not_Paid*Values_Entered,Principal,""), "")</f>
        <v>439.51401708809885</v>
      </c>
      <c r="G318" s="5">
        <f ca="1">IFERROR(IF(Loan_Not_Paid*Values_Entered,Interest,""), "")</f>
        <v>128.27498425890406</v>
      </c>
      <c r="H318" s="5">
        <f ca="1">IFERROR(IF(Loan_Not_Paid*Values_Entered,Ending_Balance,""), "")</f>
        <v>27547.755275763455</v>
      </c>
    </row>
    <row r="319" spans="2:8" x14ac:dyDescent="0.3">
      <c r="B319" s="2">
        <f ca="1">IFERROR(IF(Loan_Not_Paid*Values_Entered,Payment_Number,""), "")</f>
        <v>306</v>
      </c>
      <c r="C319" s="4">
        <f ca="1">IFERROR(IF(Loan_Not_Paid*Values_Entered,Payment_Date,""), "")</f>
        <v>55216</v>
      </c>
      <c r="D319" s="5">
        <f ca="1">IFERROR(IF(Loan_Not_Paid*Values_Entered,Beginning_Balance,""), "")</f>
        <v>27547.755275763455</v>
      </c>
      <c r="E319" s="5">
        <f ca="1">IFERROR(IF(Loan_Not_Paid*Values_Entered,Monthly_Payment,""), "")</f>
        <v>567.78900134700291</v>
      </c>
      <c r="F319" s="5">
        <f ca="1">IFERROR(IF(Loan_Not_Paid*Values_Entered,Principal,""), "")</f>
        <v>441.5284563330859</v>
      </c>
      <c r="G319" s="5">
        <f ca="1">IFERROR(IF(Loan_Not_Paid*Values_Entered,Interest,""), "")</f>
        <v>126.26054501391692</v>
      </c>
      <c r="H319" s="5">
        <f ca="1">IFERROR(IF(Loan_Not_Paid*Values_Entered,Ending_Balance,""), "")</f>
        <v>27106.226819430303</v>
      </c>
    </row>
    <row r="320" spans="2:8" x14ac:dyDescent="0.3">
      <c r="B320" s="2">
        <f ca="1">IFERROR(IF(Loan_Not_Paid*Values_Entered,Payment_Number,""), "")</f>
        <v>307</v>
      </c>
      <c r="C320" s="4">
        <f ca="1">IFERROR(IF(Loan_Not_Paid*Values_Entered,Payment_Date,""), "")</f>
        <v>55247</v>
      </c>
      <c r="D320" s="5">
        <f ca="1">IFERROR(IF(Loan_Not_Paid*Values_Entered,Beginning_Balance,""), "")</f>
        <v>27106.226819430303</v>
      </c>
      <c r="E320" s="5">
        <f ca="1">IFERROR(IF(Loan_Not_Paid*Values_Entered,Monthly_Payment,""), "")</f>
        <v>567.78900134700291</v>
      </c>
      <c r="F320" s="5">
        <f ca="1">IFERROR(IF(Loan_Not_Paid*Values_Entered,Principal,""), "")</f>
        <v>443.55212842461259</v>
      </c>
      <c r="G320" s="5">
        <f ca="1">IFERROR(IF(Loan_Not_Paid*Values_Entered,Interest,""), "")</f>
        <v>124.23687292239029</v>
      </c>
      <c r="H320" s="5">
        <f ca="1">IFERROR(IF(Loan_Not_Paid*Values_Entered,Ending_Balance,""), "")</f>
        <v>26662.674691005668</v>
      </c>
    </row>
    <row r="321" spans="2:8" x14ac:dyDescent="0.3">
      <c r="B321" s="2">
        <f ca="1">IFERROR(IF(Loan_Not_Paid*Values_Entered,Payment_Number,""), "")</f>
        <v>308</v>
      </c>
      <c r="C321" s="4">
        <f ca="1">IFERROR(IF(Loan_Not_Paid*Values_Entered,Payment_Date,""), "")</f>
        <v>55277</v>
      </c>
      <c r="D321" s="5">
        <f ca="1">IFERROR(IF(Loan_Not_Paid*Values_Entered,Beginning_Balance,""), "")</f>
        <v>26662.674691005668</v>
      </c>
      <c r="E321" s="5">
        <f ca="1">IFERROR(IF(Loan_Not_Paid*Values_Entered,Monthly_Payment,""), "")</f>
        <v>567.78900134700291</v>
      </c>
      <c r="F321" s="5">
        <f ca="1">IFERROR(IF(Loan_Not_Paid*Values_Entered,Principal,""), "")</f>
        <v>445.58507567989204</v>
      </c>
      <c r="G321" s="5">
        <f ca="1">IFERROR(IF(Loan_Not_Paid*Values_Entered,Interest,""), "")</f>
        <v>122.20392566711081</v>
      </c>
      <c r="H321" s="5">
        <f ca="1">IFERROR(IF(Loan_Not_Paid*Values_Entered,Ending_Balance,""), "")</f>
        <v>26217.089615325793</v>
      </c>
    </row>
    <row r="322" spans="2:8" x14ac:dyDescent="0.3">
      <c r="B322" s="2">
        <f ca="1">IFERROR(IF(Loan_Not_Paid*Values_Entered,Payment_Number,""), "")</f>
        <v>309</v>
      </c>
      <c r="C322" s="4">
        <f ca="1">IFERROR(IF(Loan_Not_Paid*Values_Entered,Payment_Date,""), "")</f>
        <v>55308</v>
      </c>
      <c r="D322" s="5">
        <f ca="1">IFERROR(IF(Loan_Not_Paid*Values_Entered,Beginning_Balance,""), "")</f>
        <v>26217.089615325793</v>
      </c>
      <c r="E322" s="5">
        <f ca="1">IFERROR(IF(Loan_Not_Paid*Values_Entered,Monthly_Payment,""), "")</f>
        <v>567.78900134700291</v>
      </c>
      <c r="F322" s="5">
        <f ca="1">IFERROR(IF(Loan_Not_Paid*Values_Entered,Principal,""), "")</f>
        <v>447.62734061009155</v>
      </c>
      <c r="G322" s="5">
        <f ca="1">IFERROR(IF(Loan_Not_Paid*Values_Entered,Interest,""), "")</f>
        <v>120.16166073691132</v>
      </c>
      <c r="H322" s="5">
        <f ca="1">IFERROR(IF(Loan_Not_Paid*Values_Entered,Ending_Balance,""), "")</f>
        <v>25769.462274715712</v>
      </c>
    </row>
    <row r="323" spans="2:8" x14ac:dyDescent="0.3">
      <c r="B323" s="2">
        <f ca="1">IFERROR(IF(Loan_Not_Paid*Values_Entered,Payment_Number,""), "")</f>
        <v>310</v>
      </c>
      <c r="C323" s="4">
        <f ca="1">IFERROR(IF(Loan_Not_Paid*Values_Entered,Payment_Date,""), "")</f>
        <v>55338</v>
      </c>
      <c r="D323" s="5">
        <f ca="1">IFERROR(IF(Loan_Not_Paid*Values_Entered,Beginning_Balance,""), "")</f>
        <v>25769.462274715712</v>
      </c>
      <c r="E323" s="5">
        <f ca="1">IFERROR(IF(Loan_Not_Paid*Values_Entered,Monthly_Payment,""), "")</f>
        <v>567.78900134700291</v>
      </c>
      <c r="F323" s="5">
        <f ca="1">IFERROR(IF(Loan_Not_Paid*Values_Entered,Principal,""), "")</f>
        <v>449.67896592122116</v>
      </c>
      <c r="G323" s="5">
        <f ca="1">IFERROR(IF(Loan_Not_Paid*Values_Entered,Interest,""), "")</f>
        <v>118.11003542578173</v>
      </c>
      <c r="H323" s="5">
        <f ca="1">IFERROR(IF(Loan_Not_Paid*Values_Entered,Ending_Balance,""), "")</f>
        <v>25319.783308794489</v>
      </c>
    </row>
    <row r="324" spans="2:8" x14ac:dyDescent="0.3">
      <c r="B324" s="2">
        <f ca="1">IFERROR(IF(Loan_Not_Paid*Values_Entered,Payment_Number,""), "")</f>
        <v>311</v>
      </c>
      <c r="C324" s="4">
        <f ca="1">IFERROR(IF(Loan_Not_Paid*Values_Entered,Payment_Date,""), "")</f>
        <v>55369</v>
      </c>
      <c r="D324" s="5">
        <f ca="1">IFERROR(IF(Loan_Not_Paid*Values_Entered,Beginning_Balance,""), "")</f>
        <v>25319.783308794489</v>
      </c>
      <c r="E324" s="5">
        <f ca="1">IFERROR(IF(Loan_Not_Paid*Values_Entered,Monthly_Payment,""), "")</f>
        <v>567.78900134700291</v>
      </c>
      <c r="F324" s="5">
        <f ca="1">IFERROR(IF(Loan_Not_Paid*Values_Entered,Principal,""), "")</f>
        <v>451.73999451502675</v>
      </c>
      <c r="G324" s="5">
        <f ca="1">IFERROR(IF(Loan_Not_Paid*Values_Entered,Interest,""), "")</f>
        <v>116.04900683197613</v>
      </c>
      <c r="H324" s="5">
        <f ca="1">IFERROR(IF(Loan_Not_Paid*Values_Entered,Ending_Balance,""), "")</f>
        <v>24868.043314279406</v>
      </c>
    </row>
    <row r="325" spans="2:8" x14ac:dyDescent="0.3">
      <c r="B325" s="2">
        <f ca="1">IFERROR(IF(Loan_Not_Paid*Values_Entered,Payment_Number,""), "")</f>
        <v>312</v>
      </c>
      <c r="C325" s="4">
        <f ca="1">IFERROR(IF(Loan_Not_Paid*Values_Entered,Payment_Date,""), "")</f>
        <v>55400</v>
      </c>
      <c r="D325" s="5">
        <f ca="1">IFERROR(IF(Loan_Not_Paid*Values_Entered,Beginning_Balance,""), "")</f>
        <v>24868.043314279406</v>
      </c>
      <c r="E325" s="5">
        <f ca="1">IFERROR(IF(Loan_Not_Paid*Values_Entered,Monthly_Payment,""), "")</f>
        <v>567.78900134700291</v>
      </c>
      <c r="F325" s="5">
        <f ca="1">IFERROR(IF(Loan_Not_Paid*Values_Entered,Principal,""), "")</f>
        <v>453.81046948988728</v>
      </c>
      <c r="G325" s="5">
        <f ca="1">IFERROR(IF(Loan_Not_Paid*Values_Entered,Interest,""), "")</f>
        <v>113.97853185711558</v>
      </c>
      <c r="H325" s="5">
        <f ca="1">IFERROR(IF(Loan_Not_Paid*Values_Entered,Ending_Balance,""), "")</f>
        <v>24414.232844789512</v>
      </c>
    </row>
    <row r="326" spans="2:8" x14ac:dyDescent="0.3">
      <c r="B326" s="2">
        <f ca="1">IFERROR(IF(Loan_Not_Paid*Values_Entered,Payment_Number,""), "")</f>
        <v>313</v>
      </c>
      <c r="C326" s="4">
        <f ca="1">IFERROR(IF(Loan_Not_Paid*Values_Entered,Payment_Date,""), "")</f>
        <v>55430</v>
      </c>
      <c r="D326" s="5">
        <f ca="1">IFERROR(IF(Loan_Not_Paid*Values_Entered,Beginning_Balance,""), "")</f>
        <v>24414.232844789512</v>
      </c>
      <c r="E326" s="5">
        <f ca="1">IFERROR(IF(Loan_Not_Paid*Values_Entered,Monthly_Payment,""), "")</f>
        <v>567.78900134700291</v>
      </c>
      <c r="F326" s="5">
        <f ca="1">IFERROR(IF(Loan_Not_Paid*Values_Entered,Principal,""), "")</f>
        <v>455.89043414171596</v>
      </c>
      <c r="G326" s="5">
        <f ca="1">IFERROR(IF(Loan_Not_Paid*Values_Entered,Interest,""), "")</f>
        <v>111.89856720528694</v>
      </c>
      <c r="H326" s="5">
        <f ca="1">IFERROR(IF(Loan_Not_Paid*Values_Entered,Ending_Balance,""), "")</f>
        <v>23958.342410647834</v>
      </c>
    </row>
    <row r="327" spans="2:8" x14ac:dyDescent="0.3">
      <c r="B327" s="2">
        <f ca="1">IFERROR(IF(Loan_Not_Paid*Values_Entered,Payment_Number,""), "")</f>
        <v>314</v>
      </c>
      <c r="C327" s="4">
        <f ca="1">IFERROR(IF(Loan_Not_Paid*Values_Entered,Payment_Date,""), "")</f>
        <v>55461</v>
      </c>
      <c r="D327" s="5">
        <f ca="1">IFERROR(IF(Loan_Not_Paid*Values_Entered,Beginning_Balance,""), "")</f>
        <v>23958.342410647834</v>
      </c>
      <c r="E327" s="5">
        <f ca="1">IFERROR(IF(Loan_Not_Paid*Values_Entered,Monthly_Payment,""), "")</f>
        <v>567.78900134700291</v>
      </c>
      <c r="F327" s="5">
        <f ca="1">IFERROR(IF(Loan_Not_Paid*Values_Entered,Principal,""), "")</f>
        <v>457.9799319648655</v>
      </c>
      <c r="G327" s="5">
        <f ca="1">IFERROR(IF(Loan_Not_Paid*Values_Entered,Interest,""), "")</f>
        <v>109.80906938213742</v>
      </c>
      <c r="H327" s="5">
        <f ca="1">IFERROR(IF(Loan_Not_Paid*Values_Entered,Ending_Balance,""), "")</f>
        <v>23500.362478682946</v>
      </c>
    </row>
    <row r="328" spans="2:8" x14ac:dyDescent="0.3">
      <c r="B328" s="2">
        <f ca="1">IFERROR(IF(Loan_Not_Paid*Values_Entered,Payment_Number,""), "")</f>
        <v>315</v>
      </c>
      <c r="C328" s="4">
        <f ca="1">IFERROR(IF(Loan_Not_Paid*Values_Entered,Payment_Date,""), "")</f>
        <v>55491</v>
      </c>
      <c r="D328" s="5">
        <f ca="1">IFERROR(IF(Loan_Not_Paid*Values_Entered,Beginning_Balance,""), "")</f>
        <v>23500.362478682946</v>
      </c>
      <c r="E328" s="5">
        <f ca="1">IFERROR(IF(Loan_Not_Paid*Values_Entered,Monthly_Payment,""), "")</f>
        <v>567.78900134700291</v>
      </c>
      <c r="F328" s="5">
        <f ca="1">IFERROR(IF(Loan_Not_Paid*Values_Entered,Principal,""), "")</f>
        <v>460.07900665303777</v>
      </c>
      <c r="G328" s="5">
        <f ca="1">IFERROR(IF(Loan_Not_Paid*Values_Entered,Interest,""), "")</f>
        <v>107.70999469396511</v>
      </c>
      <c r="H328" s="5">
        <f ca="1">IFERROR(IF(Loan_Not_Paid*Values_Entered,Ending_Balance,""), "")</f>
        <v>23040.283472029958</v>
      </c>
    </row>
    <row r="329" spans="2:8" x14ac:dyDescent="0.3">
      <c r="B329" s="2">
        <f ca="1">IFERROR(IF(Loan_Not_Paid*Values_Entered,Payment_Number,""), "")</f>
        <v>316</v>
      </c>
      <c r="C329" s="4">
        <f ca="1">IFERROR(IF(Loan_Not_Paid*Values_Entered,Payment_Date,""), "")</f>
        <v>55522</v>
      </c>
      <c r="D329" s="5">
        <f ca="1">IFERROR(IF(Loan_Not_Paid*Values_Entered,Beginning_Balance,""), "")</f>
        <v>23040.283472029958</v>
      </c>
      <c r="E329" s="5">
        <f ca="1">IFERROR(IF(Loan_Not_Paid*Values_Entered,Monthly_Payment,""), "")</f>
        <v>567.78900134700291</v>
      </c>
      <c r="F329" s="5">
        <f ca="1">IFERROR(IF(Loan_Not_Paid*Values_Entered,Principal,""), "")</f>
        <v>462.18770210019755</v>
      </c>
      <c r="G329" s="5">
        <f ca="1">IFERROR(IF(Loan_Not_Paid*Values_Entered,Interest,""), "")</f>
        <v>105.60129924680534</v>
      </c>
      <c r="H329" s="5">
        <f ca="1">IFERROR(IF(Loan_Not_Paid*Values_Entered,Ending_Balance,""), "")</f>
        <v>22578.0957699297</v>
      </c>
    </row>
    <row r="330" spans="2:8" x14ac:dyDescent="0.3">
      <c r="B330" s="2">
        <f ca="1">IFERROR(IF(Loan_Not_Paid*Values_Entered,Payment_Number,""), "")</f>
        <v>317</v>
      </c>
      <c r="C330" s="4">
        <f ca="1">IFERROR(IF(Loan_Not_Paid*Values_Entered,Payment_Date,""), "")</f>
        <v>55553</v>
      </c>
      <c r="D330" s="5">
        <f ca="1">IFERROR(IF(Loan_Not_Paid*Values_Entered,Beginning_Balance,""), "")</f>
        <v>22578.0957699297</v>
      </c>
      <c r="E330" s="5">
        <f ca="1">IFERROR(IF(Loan_Not_Paid*Values_Entered,Monthly_Payment,""), "")</f>
        <v>567.78900134700291</v>
      </c>
      <c r="F330" s="5">
        <f ca="1">IFERROR(IF(Loan_Not_Paid*Values_Entered,Principal,""), "")</f>
        <v>464.30606240149007</v>
      </c>
      <c r="G330" s="5">
        <f ca="1">IFERROR(IF(Loan_Not_Paid*Values_Entered,Interest,""), "")</f>
        <v>103.48293894551279</v>
      </c>
      <c r="H330" s="5">
        <f ca="1">IFERROR(IF(Loan_Not_Paid*Values_Entered,Ending_Balance,""), "")</f>
        <v>22113.789707528253</v>
      </c>
    </row>
    <row r="331" spans="2:8" x14ac:dyDescent="0.3">
      <c r="B331" s="2">
        <f ca="1">IFERROR(IF(Loan_Not_Paid*Values_Entered,Payment_Number,""), "")</f>
        <v>318</v>
      </c>
      <c r="C331" s="4">
        <f ca="1">IFERROR(IF(Loan_Not_Paid*Values_Entered,Payment_Date,""), "")</f>
        <v>55582</v>
      </c>
      <c r="D331" s="5">
        <f ca="1">IFERROR(IF(Loan_Not_Paid*Values_Entered,Beginning_Balance,""), "")</f>
        <v>22113.789707528253</v>
      </c>
      <c r="E331" s="5">
        <f ca="1">IFERROR(IF(Loan_Not_Paid*Values_Entered,Monthly_Payment,""), "")</f>
        <v>567.78900134700291</v>
      </c>
      <c r="F331" s="5">
        <f ca="1">IFERROR(IF(Loan_Not_Paid*Values_Entered,Principal,""), "")</f>
        <v>466.43413185416358</v>
      </c>
      <c r="G331" s="5">
        <f ca="1">IFERROR(IF(Loan_Not_Paid*Values_Entered,Interest,""), "")</f>
        <v>101.35486949283927</v>
      </c>
      <c r="H331" s="5">
        <f ca="1">IFERROR(IF(Loan_Not_Paid*Values_Entered,Ending_Balance,""), "")</f>
        <v>21647.355575674039</v>
      </c>
    </row>
    <row r="332" spans="2:8" x14ac:dyDescent="0.3">
      <c r="B332" s="2">
        <f ca="1">IFERROR(IF(Loan_Not_Paid*Values_Entered,Payment_Number,""), "")</f>
        <v>319</v>
      </c>
      <c r="C332" s="4">
        <f ca="1">IFERROR(IF(Loan_Not_Paid*Values_Entered,Payment_Date,""), "")</f>
        <v>55613</v>
      </c>
      <c r="D332" s="5">
        <f ca="1">IFERROR(IF(Loan_Not_Paid*Values_Entered,Beginning_Balance,""), "")</f>
        <v>21647.355575674039</v>
      </c>
      <c r="E332" s="5">
        <f ca="1">IFERROR(IF(Loan_Not_Paid*Values_Entered,Monthly_Payment,""), "")</f>
        <v>567.78900134700291</v>
      </c>
      <c r="F332" s="5">
        <f ca="1">IFERROR(IF(Loan_Not_Paid*Values_Entered,Principal,""), "")</f>
        <v>468.57195495849521</v>
      </c>
      <c r="G332" s="5">
        <f ca="1">IFERROR(IF(Loan_Not_Paid*Values_Entered,Interest,""), "")</f>
        <v>99.217046388507697</v>
      </c>
      <c r="H332" s="5">
        <f ca="1">IFERROR(IF(Loan_Not_Paid*Values_Entered,Ending_Balance,""), "")</f>
        <v>21178.783620715549</v>
      </c>
    </row>
    <row r="333" spans="2:8" x14ac:dyDescent="0.3">
      <c r="B333" s="2">
        <f ca="1">IFERROR(IF(Loan_Not_Paid*Values_Entered,Payment_Number,""), "")</f>
        <v>320</v>
      </c>
      <c r="C333" s="4">
        <f ca="1">IFERROR(IF(Loan_Not_Paid*Values_Entered,Payment_Date,""), "")</f>
        <v>55643</v>
      </c>
      <c r="D333" s="5">
        <f ca="1">IFERROR(IF(Loan_Not_Paid*Values_Entered,Beginning_Balance,""), "")</f>
        <v>21178.783620715549</v>
      </c>
      <c r="E333" s="5">
        <f ca="1">IFERROR(IF(Loan_Not_Paid*Values_Entered,Monthly_Payment,""), "")</f>
        <v>567.78900134700291</v>
      </c>
      <c r="F333" s="5">
        <f ca="1">IFERROR(IF(Loan_Not_Paid*Values_Entered,Principal,""), "")</f>
        <v>470.7195764187216</v>
      </c>
      <c r="G333" s="5">
        <f ca="1">IFERROR(IF(Loan_Not_Paid*Values_Entered,Interest,""), "")</f>
        <v>97.069424928281265</v>
      </c>
      <c r="H333" s="5">
        <f ca="1">IFERROR(IF(Loan_Not_Paid*Values_Entered,Ending_Balance,""), "")</f>
        <v>20708.064044296858</v>
      </c>
    </row>
    <row r="334" spans="2:8" x14ac:dyDescent="0.3">
      <c r="B334" s="2">
        <f ca="1">IFERROR(IF(Loan_Not_Paid*Values_Entered,Payment_Number,""), "")</f>
        <v>321</v>
      </c>
      <c r="C334" s="4">
        <f ca="1">IFERROR(IF(Loan_Not_Paid*Values_Entered,Payment_Date,""), "")</f>
        <v>55674</v>
      </c>
      <c r="D334" s="5">
        <f ca="1">IFERROR(IF(Loan_Not_Paid*Values_Entered,Beginning_Balance,""), "")</f>
        <v>20708.064044296858</v>
      </c>
      <c r="E334" s="5">
        <f ca="1">IFERROR(IF(Loan_Not_Paid*Values_Entered,Monthly_Payment,""), "")</f>
        <v>567.78900134700291</v>
      </c>
      <c r="F334" s="5">
        <f ca="1">IFERROR(IF(Loan_Not_Paid*Values_Entered,Principal,""), "")</f>
        <v>472.87704114397411</v>
      </c>
      <c r="G334" s="5">
        <f ca="1">IFERROR(IF(Loan_Not_Paid*Values_Entered,Interest,""), "")</f>
        <v>94.911960203028798</v>
      </c>
      <c r="H334" s="5">
        <f ca="1">IFERROR(IF(Loan_Not_Paid*Values_Entered,Ending_Balance,""), "")</f>
        <v>20235.187003152852</v>
      </c>
    </row>
    <row r="335" spans="2:8" x14ac:dyDescent="0.3">
      <c r="B335" s="2">
        <f ca="1">IFERROR(IF(Loan_Not_Paid*Values_Entered,Payment_Number,""), "")</f>
        <v>322</v>
      </c>
      <c r="C335" s="4">
        <f ca="1">IFERROR(IF(Loan_Not_Paid*Values_Entered,Payment_Date,""), "")</f>
        <v>55704</v>
      </c>
      <c r="D335" s="5">
        <f ca="1">IFERROR(IF(Loan_Not_Paid*Values_Entered,Beginning_Balance,""), "")</f>
        <v>20235.187003152852</v>
      </c>
      <c r="E335" s="5">
        <f ca="1">IFERROR(IF(Loan_Not_Paid*Values_Entered,Monthly_Payment,""), "")</f>
        <v>567.78900134700291</v>
      </c>
      <c r="F335" s="5">
        <f ca="1">IFERROR(IF(Loan_Not_Paid*Values_Entered,Principal,""), "")</f>
        <v>475.04439424921731</v>
      </c>
      <c r="G335" s="5">
        <f ca="1">IFERROR(IF(Loan_Not_Paid*Values_Entered,Interest,""), "")</f>
        <v>92.744607097785575</v>
      </c>
      <c r="H335" s="5">
        <f ca="1">IFERROR(IF(Loan_Not_Paid*Values_Entered,Ending_Balance,""), "")</f>
        <v>19760.142608903639</v>
      </c>
    </row>
    <row r="336" spans="2:8" x14ac:dyDescent="0.3">
      <c r="B336" s="2">
        <f ca="1">IFERROR(IF(Loan_Not_Paid*Values_Entered,Payment_Number,""), "")</f>
        <v>323</v>
      </c>
      <c r="C336" s="4">
        <f ca="1">IFERROR(IF(Loan_Not_Paid*Values_Entered,Payment_Date,""), "")</f>
        <v>55735</v>
      </c>
      <c r="D336" s="5">
        <f ca="1">IFERROR(IF(Loan_Not_Paid*Values_Entered,Beginning_Balance,""), "")</f>
        <v>19760.142608903639</v>
      </c>
      <c r="E336" s="5">
        <f ca="1">IFERROR(IF(Loan_Not_Paid*Values_Entered,Monthly_Payment,""), "")</f>
        <v>567.78900134700291</v>
      </c>
      <c r="F336" s="5">
        <f ca="1">IFERROR(IF(Loan_Not_Paid*Values_Entered,Principal,""), "")</f>
        <v>477.22168105619289</v>
      </c>
      <c r="G336" s="5">
        <f ca="1">IFERROR(IF(Loan_Not_Paid*Values_Entered,Interest,""), "")</f>
        <v>90.567320290809988</v>
      </c>
      <c r="H336" s="5">
        <f ca="1">IFERROR(IF(Loan_Not_Paid*Values_Entered,Ending_Balance,""), "")</f>
        <v>19282.920927847445</v>
      </c>
    </row>
    <row r="337" spans="2:8" x14ac:dyDescent="0.3">
      <c r="B337" s="2">
        <f ca="1">IFERROR(IF(Loan_Not_Paid*Values_Entered,Payment_Number,""), "")</f>
        <v>324</v>
      </c>
      <c r="C337" s="4">
        <f ca="1">IFERROR(IF(Loan_Not_Paid*Values_Entered,Payment_Date,""), "")</f>
        <v>55766</v>
      </c>
      <c r="D337" s="5">
        <f ca="1">IFERROR(IF(Loan_Not_Paid*Values_Entered,Beginning_Balance,""), "")</f>
        <v>19282.920927847445</v>
      </c>
      <c r="E337" s="5">
        <f ca="1">IFERROR(IF(Loan_Not_Paid*Values_Entered,Monthly_Payment,""), "")</f>
        <v>567.78900134700291</v>
      </c>
      <c r="F337" s="5">
        <f ca="1">IFERROR(IF(Loan_Not_Paid*Values_Entered,Principal,""), "")</f>
        <v>479.40894709436708</v>
      </c>
      <c r="G337" s="5">
        <f ca="1">IFERROR(IF(Loan_Not_Paid*Values_Entered,Interest,""), "")</f>
        <v>88.380054252635773</v>
      </c>
      <c r="H337" s="5">
        <f ca="1">IFERROR(IF(Loan_Not_Paid*Values_Entered,Ending_Balance,""), "")</f>
        <v>18803.511980753101</v>
      </c>
    </row>
    <row r="338" spans="2:8" x14ac:dyDescent="0.3">
      <c r="B338" s="2">
        <f ca="1">IFERROR(IF(Loan_Not_Paid*Values_Entered,Payment_Number,""), "")</f>
        <v>325</v>
      </c>
      <c r="C338" s="4">
        <f ca="1">IFERROR(IF(Loan_Not_Paid*Values_Entered,Payment_Date,""), "")</f>
        <v>55796</v>
      </c>
      <c r="D338" s="5">
        <f ca="1">IFERROR(IF(Loan_Not_Paid*Values_Entered,Beginning_Balance,""), "")</f>
        <v>18803.511980753101</v>
      </c>
      <c r="E338" s="5">
        <f ca="1">IFERROR(IF(Loan_Not_Paid*Values_Entered,Monthly_Payment,""), "")</f>
        <v>567.78900134700291</v>
      </c>
      <c r="F338" s="5">
        <f ca="1">IFERROR(IF(Loan_Not_Paid*Values_Entered,Principal,""), "")</f>
        <v>481.60623810188298</v>
      </c>
      <c r="G338" s="5">
        <f ca="1">IFERROR(IF(Loan_Not_Paid*Values_Entered,Interest,""), "")</f>
        <v>86.182763245119943</v>
      </c>
      <c r="H338" s="5">
        <f ca="1">IFERROR(IF(Loan_Not_Paid*Values_Entered,Ending_Balance,""), "")</f>
        <v>18321.905742651201</v>
      </c>
    </row>
    <row r="339" spans="2:8" x14ac:dyDescent="0.3">
      <c r="B339" s="2">
        <f ca="1">IFERROR(IF(Loan_Not_Paid*Values_Entered,Payment_Number,""), "")</f>
        <v>326</v>
      </c>
      <c r="C339" s="4">
        <f ca="1">IFERROR(IF(Loan_Not_Paid*Values_Entered,Payment_Date,""), "")</f>
        <v>55827</v>
      </c>
      <c r="D339" s="5">
        <f ca="1">IFERROR(IF(Loan_Not_Paid*Values_Entered,Beginning_Balance,""), "")</f>
        <v>18321.905742651201</v>
      </c>
      <c r="E339" s="5">
        <f ca="1">IFERROR(IF(Loan_Not_Paid*Values_Entered,Monthly_Payment,""), "")</f>
        <v>567.78900134700291</v>
      </c>
      <c r="F339" s="5">
        <f ca="1">IFERROR(IF(Loan_Not_Paid*Values_Entered,Principal,""), "")</f>
        <v>483.81360002651661</v>
      </c>
      <c r="G339" s="5">
        <f ca="1">IFERROR(IF(Loan_Not_Paid*Values_Entered,Interest,""), "")</f>
        <v>83.975401320486299</v>
      </c>
      <c r="H339" s="5">
        <f ca="1">IFERROR(IF(Loan_Not_Paid*Values_Entered,Ending_Balance,""), "")</f>
        <v>17838.092142624664</v>
      </c>
    </row>
    <row r="340" spans="2:8" x14ac:dyDescent="0.3">
      <c r="B340" s="2">
        <f ca="1">IFERROR(IF(Loan_Not_Paid*Values_Entered,Payment_Number,""), "")</f>
        <v>327</v>
      </c>
      <c r="C340" s="4">
        <f ca="1">IFERROR(IF(Loan_Not_Paid*Values_Entered,Payment_Date,""), "")</f>
        <v>55857</v>
      </c>
      <c r="D340" s="5">
        <f ca="1">IFERROR(IF(Loan_Not_Paid*Values_Entered,Beginning_Balance,""), "")</f>
        <v>17838.092142624664</v>
      </c>
      <c r="E340" s="5">
        <f ca="1">IFERROR(IF(Loan_Not_Paid*Values_Entered,Monthly_Payment,""), "")</f>
        <v>567.78900134700291</v>
      </c>
      <c r="F340" s="5">
        <f ca="1">IFERROR(IF(Loan_Not_Paid*Values_Entered,Principal,""), "")</f>
        <v>486.03107902663811</v>
      </c>
      <c r="G340" s="5">
        <f ca="1">IFERROR(IF(Loan_Not_Paid*Values_Entered,Interest,""), "")</f>
        <v>81.757922320364756</v>
      </c>
      <c r="H340" s="5">
        <f ca="1">IFERROR(IF(Loan_Not_Paid*Values_Entered,Ending_Balance,""), "")</f>
        <v>17352.061063598027</v>
      </c>
    </row>
    <row r="341" spans="2:8" x14ac:dyDescent="0.3">
      <c r="B341" s="2">
        <f ca="1">IFERROR(IF(Loan_Not_Paid*Values_Entered,Payment_Number,""), "")</f>
        <v>328</v>
      </c>
      <c r="C341" s="4">
        <f ca="1">IFERROR(IF(Loan_Not_Paid*Values_Entered,Payment_Date,""), "")</f>
        <v>55888</v>
      </c>
      <c r="D341" s="5">
        <f ca="1">IFERROR(IF(Loan_Not_Paid*Values_Entered,Beginning_Balance,""), "")</f>
        <v>17352.061063598027</v>
      </c>
      <c r="E341" s="5">
        <f ca="1">IFERROR(IF(Loan_Not_Paid*Values_Entered,Monthly_Payment,""), "")</f>
        <v>567.78900134700291</v>
      </c>
      <c r="F341" s="5">
        <f ca="1">IFERROR(IF(Loan_Not_Paid*Values_Entered,Principal,""), "")</f>
        <v>488.25872147217689</v>
      </c>
      <c r="G341" s="5">
        <f ca="1">IFERROR(IF(Loan_Not_Paid*Values_Entered,Interest,""), "")</f>
        <v>79.530279874825993</v>
      </c>
      <c r="H341" s="5">
        <f ca="1">IFERROR(IF(Loan_Not_Paid*Values_Entered,Ending_Balance,""), "")</f>
        <v>16863.802342125913</v>
      </c>
    </row>
    <row r="342" spans="2:8" x14ac:dyDescent="0.3">
      <c r="B342" s="2">
        <f ca="1">IFERROR(IF(Loan_Not_Paid*Values_Entered,Payment_Number,""), "")</f>
        <v>329</v>
      </c>
      <c r="C342" s="4">
        <f ca="1">IFERROR(IF(Loan_Not_Paid*Values_Entered,Payment_Date,""), "")</f>
        <v>55919</v>
      </c>
      <c r="D342" s="5">
        <f ca="1">IFERROR(IF(Loan_Not_Paid*Values_Entered,Beginning_Balance,""), "")</f>
        <v>16863.802342125913</v>
      </c>
      <c r="E342" s="5">
        <f ca="1">IFERROR(IF(Loan_Not_Paid*Values_Entered,Monthly_Payment,""), "")</f>
        <v>567.78900134700291</v>
      </c>
      <c r="F342" s="5">
        <f ca="1">IFERROR(IF(Loan_Not_Paid*Values_Entered,Principal,""), "")</f>
        <v>490.49657394559102</v>
      </c>
      <c r="G342" s="5">
        <f ca="1">IFERROR(IF(Loan_Not_Paid*Values_Entered,Interest,""), "")</f>
        <v>77.292427401411857</v>
      </c>
      <c r="H342" s="5">
        <f ca="1">IFERROR(IF(Loan_Not_Paid*Values_Entered,Ending_Balance,""), "")</f>
        <v>16373.305768180289</v>
      </c>
    </row>
    <row r="343" spans="2:8" x14ac:dyDescent="0.3">
      <c r="B343" s="2">
        <f ca="1">IFERROR(IF(Loan_Not_Paid*Values_Entered,Payment_Number,""), "")</f>
        <v>330</v>
      </c>
      <c r="C343" s="4">
        <f ca="1">IFERROR(IF(Loan_Not_Paid*Values_Entered,Payment_Date,""), "")</f>
        <v>55947</v>
      </c>
      <c r="D343" s="5">
        <f ca="1">IFERROR(IF(Loan_Not_Paid*Values_Entered,Beginning_Balance,""), "")</f>
        <v>16373.305768180289</v>
      </c>
      <c r="E343" s="5">
        <f ca="1">IFERROR(IF(Loan_Not_Paid*Values_Entered,Monthly_Payment,""), "")</f>
        <v>567.78900134700291</v>
      </c>
      <c r="F343" s="5">
        <f ca="1">IFERROR(IF(Loan_Not_Paid*Values_Entered,Principal,""), "")</f>
        <v>492.74468324284163</v>
      </c>
      <c r="G343" s="5">
        <f ca="1">IFERROR(IF(Loan_Not_Paid*Values_Entered,Interest,""), "")</f>
        <v>75.044318104161249</v>
      </c>
      <c r="H343" s="5">
        <f ca="1">IFERROR(IF(Loan_Not_Paid*Values_Entered,Ending_Balance,""), "")</f>
        <v>15880.561084937421</v>
      </c>
    </row>
    <row r="344" spans="2:8" x14ac:dyDescent="0.3">
      <c r="B344" s="2">
        <f ca="1">IFERROR(IF(Loan_Not_Paid*Values_Entered,Payment_Number,""), "")</f>
        <v>331</v>
      </c>
      <c r="C344" s="4">
        <f ca="1">IFERROR(IF(Loan_Not_Paid*Values_Entered,Payment_Date,""), "")</f>
        <v>55978</v>
      </c>
      <c r="D344" s="5">
        <f ca="1">IFERROR(IF(Loan_Not_Paid*Values_Entered,Beginning_Balance,""), "")</f>
        <v>15880.561084937421</v>
      </c>
      <c r="E344" s="5">
        <f ca="1">IFERROR(IF(Loan_Not_Paid*Values_Entered,Monthly_Payment,""), "")</f>
        <v>567.78900134700291</v>
      </c>
      <c r="F344" s="5">
        <f ca="1">IFERROR(IF(Loan_Not_Paid*Values_Entered,Principal,""), "")</f>
        <v>495.00309637437135</v>
      </c>
      <c r="G344" s="5">
        <f ca="1">IFERROR(IF(Loan_Not_Paid*Values_Entered,Interest,""), "")</f>
        <v>72.785904972631556</v>
      </c>
      <c r="H344" s="5">
        <f ca="1">IFERROR(IF(Loan_Not_Paid*Values_Entered,Ending_Balance,""), "")</f>
        <v>15385.557988563029</v>
      </c>
    </row>
    <row r="345" spans="2:8" x14ac:dyDescent="0.3">
      <c r="B345" s="2">
        <f ca="1">IFERROR(IF(Loan_Not_Paid*Values_Entered,Payment_Number,""), "")</f>
        <v>332</v>
      </c>
      <c r="C345" s="4">
        <f ca="1">IFERROR(IF(Loan_Not_Paid*Values_Entered,Payment_Date,""), "")</f>
        <v>56008</v>
      </c>
      <c r="D345" s="5">
        <f ca="1">IFERROR(IF(Loan_Not_Paid*Values_Entered,Beginning_Balance,""), "")</f>
        <v>15385.557988563029</v>
      </c>
      <c r="E345" s="5">
        <f ca="1">IFERROR(IF(Loan_Not_Paid*Values_Entered,Monthly_Payment,""), "")</f>
        <v>567.78900134700291</v>
      </c>
      <c r="F345" s="5">
        <f ca="1">IFERROR(IF(Loan_Not_Paid*Values_Entered,Principal,""), "")</f>
        <v>497.27186056608718</v>
      </c>
      <c r="G345" s="5">
        <f ca="1">IFERROR(IF(Loan_Not_Paid*Values_Entered,Interest,""), "")</f>
        <v>70.517140780915668</v>
      </c>
      <c r="H345" s="5">
        <f ca="1">IFERROR(IF(Loan_Not_Paid*Values_Entered,Ending_Balance,""), "")</f>
        <v>14888.28612799698</v>
      </c>
    </row>
    <row r="346" spans="2:8" x14ac:dyDescent="0.3">
      <c r="B346" s="2">
        <f ca="1">IFERROR(IF(Loan_Not_Paid*Values_Entered,Payment_Number,""), "")</f>
        <v>333</v>
      </c>
      <c r="C346" s="4">
        <f ca="1">IFERROR(IF(Loan_Not_Paid*Values_Entered,Payment_Date,""), "")</f>
        <v>56039</v>
      </c>
      <c r="D346" s="5">
        <f ca="1">IFERROR(IF(Loan_Not_Paid*Values_Entered,Beginning_Balance,""), "")</f>
        <v>14888.28612799698</v>
      </c>
      <c r="E346" s="5">
        <f ca="1">IFERROR(IF(Loan_Not_Paid*Values_Entered,Monthly_Payment,""), "")</f>
        <v>567.78900134700291</v>
      </c>
      <c r="F346" s="5">
        <f ca="1">IFERROR(IF(Loan_Not_Paid*Values_Entered,Principal,""), "")</f>
        <v>499.55102326034847</v>
      </c>
      <c r="G346" s="5">
        <f ca="1">IFERROR(IF(Loan_Not_Paid*Values_Entered,Interest,""), "")</f>
        <v>68.237978086654422</v>
      </c>
      <c r="H346" s="5">
        <f ca="1">IFERROR(IF(Loan_Not_Paid*Values_Entered,Ending_Balance,""), "")</f>
        <v>14388.735104736581</v>
      </c>
    </row>
    <row r="347" spans="2:8" x14ac:dyDescent="0.3">
      <c r="B347" s="2">
        <f ca="1">IFERROR(IF(Loan_Not_Paid*Values_Entered,Payment_Number,""), "")</f>
        <v>334</v>
      </c>
      <c r="C347" s="4">
        <f ca="1">IFERROR(IF(Loan_Not_Paid*Values_Entered,Payment_Date,""), "")</f>
        <v>56069</v>
      </c>
      <c r="D347" s="5">
        <f ca="1">IFERROR(IF(Loan_Not_Paid*Values_Entered,Beginning_Balance,""), "")</f>
        <v>14388.735104736581</v>
      </c>
      <c r="E347" s="5">
        <f ca="1">IFERROR(IF(Loan_Not_Paid*Values_Entered,Monthly_Payment,""), "")</f>
        <v>567.78900134700291</v>
      </c>
      <c r="F347" s="5">
        <f ca="1">IFERROR(IF(Loan_Not_Paid*Values_Entered,Principal,""), "")</f>
        <v>501.84063211695837</v>
      </c>
      <c r="G347" s="5">
        <f ca="1">IFERROR(IF(Loan_Not_Paid*Values_Entered,Interest,""), "")</f>
        <v>65.948369230044506</v>
      </c>
      <c r="H347" s="5">
        <f ca="1">IFERROR(IF(Loan_Not_Paid*Values_Entered,Ending_Balance,""), "")</f>
        <v>13886.894472619577</v>
      </c>
    </row>
    <row r="348" spans="2:8" x14ac:dyDescent="0.3">
      <c r="B348" s="2">
        <f ca="1">IFERROR(IF(Loan_Not_Paid*Values_Entered,Payment_Number,""), "")</f>
        <v>335</v>
      </c>
      <c r="C348" s="4">
        <f ca="1">IFERROR(IF(Loan_Not_Paid*Values_Entered,Payment_Date,""), "")</f>
        <v>56100</v>
      </c>
      <c r="D348" s="5">
        <f ca="1">IFERROR(IF(Loan_Not_Paid*Values_Entered,Beginning_Balance,""), "")</f>
        <v>13886.894472619577</v>
      </c>
      <c r="E348" s="5">
        <f ca="1">IFERROR(IF(Loan_Not_Paid*Values_Entered,Monthly_Payment,""), "")</f>
        <v>567.78900134700291</v>
      </c>
      <c r="F348" s="5">
        <f ca="1">IFERROR(IF(Loan_Not_Paid*Values_Entered,Principal,""), "")</f>
        <v>504.14073501416107</v>
      </c>
      <c r="G348" s="5">
        <f ca="1">IFERROR(IF(Loan_Not_Paid*Values_Entered,Interest,""), "")</f>
        <v>63.648266332841786</v>
      </c>
      <c r="H348" s="5">
        <f ca="1">IFERROR(IF(Loan_Not_Paid*Values_Entered,Ending_Balance,""), "")</f>
        <v>13382.753737605468</v>
      </c>
    </row>
    <row r="349" spans="2:8" x14ac:dyDescent="0.3">
      <c r="B349" s="2">
        <f ca="1">IFERROR(IF(Loan_Not_Paid*Values_Entered,Payment_Number,""), "")</f>
        <v>336</v>
      </c>
      <c r="C349" s="4">
        <f ca="1">IFERROR(IF(Loan_Not_Paid*Values_Entered,Payment_Date,""), "")</f>
        <v>56131</v>
      </c>
      <c r="D349" s="5">
        <f ca="1">IFERROR(IF(Loan_Not_Paid*Values_Entered,Beginning_Balance,""), "")</f>
        <v>13382.753737605468</v>
      </c>
      <c r="E349" s="5">
        <f ca="1">IFERROR(IF(Loan_Not_Paid*Values_Entered,Monthly_Payment,""), "")</f>
        <v>567.78900134700291</v>
      </c>
      <c r="F349" s="5">
        <f ca="1">IFERROR(IF(Loan_Not_Paid*Values_Entered,Principal,""), "")</f>
        <v>506.45138004964269</v>
      </c>
      <c r="G349" s="5">
        <f ca="1">IFERROR(IF(Loan_Not_Paid*Values_Entered,Interest,""), "")</f>
        <v>61.337621297360215</v>
      </c>
      <c r="H349" s="5">
        <f ca="1">IFERROR(IF(Loan_Not_Paid*Values_Entered,Ending_Balance,""), "")</f>
        <v>12876.302357555775</v>
      </c>
    </row>
    <row r="350" spans="2:8" x14ac:dyDescent="0.3">
      <c r="B350" s="2">
        <f ca="1">IFERROR(IF(Loan_Not_Paid*Values_Entered,Payment_Number,""), "")</f>
        <v>337</v>
      </c>
      <c r="C350" s="4">
        <f ca="1">IFERROR(IF(Loan_Not_Paid*Values_Entered,Payment_Date,""), "")</f>
        <v>56161</v>
      </c>
      <c r="D350" s="5">
        <f ca="1">IFERROR(IF(Loan_Not_Paid*Values_Entered,Beginning_Balance,""), "")</f>
        <v>12876.302357555775</v>
      </c>
      <c r="E350" s="5">
        <f ca="1">IFERROR(IF(Loan_Not_Paid*Values_Entered,Monthly_Payment,""), "")</f>
        <v>567.78900134700291</v>
      </c>
      <c r="F350" s="5">
        <f ca="1">IFERROR(IF(Loan_Not_Paid*Values_Entered,Principal,""), "")</f>
        <v>508.77261554153682</v>
      </c>
      <c r="G350" s="5">
        <f ca="1">IFERROR(IF(Loan_Not_Paid*Values_Entered,Interest,""), "")</f>
        <v>59.016385805466015</v>
      </c>
      <c r="H350" s="5">
        <f ca="1">IFERROR(IF(Loan_Not_Paid*Values_Entered,Ending_Balance,""), "")</f>
        <v>12367.529742014245</v>
      </c>
    </row>
    <row r="351" spans="2:8" x14ac:dyDescent="0.3">
      <c r="B351" s="2">
        <f ca="1">IFERROR(IF(Loan_Not_Paid*Values_Entered,Payment_Number,""), "")</f>
        <v>338</v>
      </c>
      <c r="C351" s="4">
        <f ca="1">IFERROR(IF(Loan_Not_Paid*Values_Entered,Payment_Date,""), "")</f>
        <v>56192</v>
      </c>
      <c r="D351" s="5">
        <f ca="1">IFERROR(IF(Loan_Not_Paid*Values_Entered,Beginning_Balance,""), "")</f>
        <v>12367.529742014245</v>
      </c>
      <c r="E351" s="5">
        <f ca="1">IFERROR(IF(Loan_Not_Paid*Values_Entered,Monthly_Payment,""), "")</f>
        <v>567.78900134700291</v>
      </c>
      <c r="F351" s="5">
        <f ca="1">IFERROR(IF(Loan_Not_Paid*Values_Entered,Principal,""), "")</f>
        <v>511.10449002943551</v>
      </c>
      <c r="G351" s="5">
        <f ca="1">IFERROR(IF(Loan_Not_Paid*Values_Entered,Interest,""), "")</f>
        <v>56.684511317567306</v>
      </c>
      <c r="H351" s="5">
        <f ca="1">IFERROR(IF(Loan_Not_Paid*Values_Entered,Ending_Balance,""), "")</f>
        <v>11856.425251984852</v>
      </c>
    </row>
    <row r="352" spans="2:8" x14ac:dyDescent="0.3">
      <c r="B352" s="2">
        <f ca="1">IFERROR(IF(Loan_Not_Paid*Values_Entered,Payment_Number,""), "")</f>
        <v>339</v>
      </c>
      <c r="C352" s="4">
        <f ca="1">IFERROR(IF(Loan_Not_Paid*Values_Entered,Payment_Date,""), "")</f>
        <v>56222</v>
      </c>
      <c r="D352" s="5">
        <f ca="1">IFERROR(IF(Loan_Not_Paid*Values_Entered,Beginning_Balance,""), "")</f>
        <v>11856.425251984852</v>
      </c>
      <c r="E352" s="5">
        <f ca="1">IFERROR(IF(Loan_Not_Paid*Values_Entered,Monthly_Payment,""), "")</f>
        <v>567.78900134700291</v>
      </c>
      <c r="F352" s="5">
        <f ca="1">IFERROR(IF(Loan_Not_Paid*Values_Entered,Principal,""), "")</f>
        <v>513.44705227540385</v>
      </c>
      <c r="G352" s="5">
        <f ca="1">IFERROR(IF(Loan_Not_Paid*Values_Entered,Interest,""), "")</f>
        <v>54.341949071599061</v>
      </c>
      <c r="H352" s="5">
        <f ca="1">IFERROR(IF(Loan_Not_Paid*Values_Entered,Ending_Balance,""), "")</f>
        <v>11342.978199709498</v>
      </c>
    </row>
    <row r="353" spans="2:8" x14ac:dyDescent="0.3">
      <c r="B353" s="2">
        <f ca="1">IFERROR(IF(Loan_Not_Paid*Values_Entered,Payment_Number,""), "")</f>
        <v>340</v>
      </c>
      <c r="C353" s="4">
        <f ca="1">IFERROR(IF(Loan_Not_Paid*Values_Entered,Payment_Date,""), "")</f>
        <v>56253</v>
      </c>
      <c r="D353" s="5">
        <f ca="1">IFERROR(IF(Loan_Not_Paid*Values_Entered,Beginning_Balance,""), "")</f>
        <v>11342.978199709498</v>
      </c>
      <c r="E353" s="5">
        <f ca="1">IFERROR(IF(Loan_Not_Paid*Values_Entered,Monthly_Payment,""), "")</f>
        <v>567.78900134700291</v>
      </c>
      <c r="F353" s="5">
        <f ca="1">IFERROR(IF(Loan_Not_Paid*Values_Entered,Principal,""), "")</f>
        <v>515.80035126499945</v>
      </c>
      <c r="G353" s="5">
        <f ca="1">IFERROR(IF(Loan_Not_Paid*Values_Entered,Interest,""), "")</f>
        <v>51.98865008200346</v>
      </c>
      <c r="H353" s="5">
        <f ca="1">IFERROR(IF(Loan_Not_Paid*Values_Entered,Ending_Balance,""), "")</f>
        <v>10827.177848444495</v>
      </c>
    </row>
    <row r="354" spans="2:8" x14ac:dyDescent="0.3">
      <c r="B354" s="2">
        <f ca="1">IFERROR(IF(Loan_Not_Paid*Values_Entered,Payment_Number,""), "")</f>
        <v>341</v>
      </c>
      <c r="C354" s="4">
        <f ca="1">IFERROR(IF(Loan_Not_Paid*Values_Entered,Payment_Date,""), "")</f>
        <v>56284</v>
      </c>
      <c r="D354" s="5">
        <f ca="1">IFERROR(IF(Loan_Not_Paid*Values_Entered,Beginning_Balance,""), "")</f>
        <v>10827.177848444495</v>
      </c>
      <c r="E354" s="5">
        <f ca="1">IFERROR(IF(Loan_Not_Paid*Values_Entered,Monthly_Payment,""), "")</f>
        <v>567.78900134700291</v>
      </c>
      <c r="F354" s="5">
        <f ca="1">IFERROR(IF(Loan_Not_Paid*Values_Entered,Principal,""), "")</f>
        <v>518.16443620829739</v>
      </c>
      <c r="G354" s="5">
        <f ca="1">IFERROR(IF(Loan_Not_Paid*Values_Entered,Interest,""), "")</f>
        <v>49.624565138705542</v>
      </c>
      <c r="H354" s="5">
        <f ca="1">IFERROR(IF(Loan_Not_Paid*Values_Entered,Ending_Balance,""), "")</f>
        <v>10309.01341223612</v>
      </c>
    </row>
    <row r="355" spans="2:8" x14ac:dyDescent="0.3">
      <c r="B355" s="2">
        <f ca="1">IFERROR(IF(Loan_Not_Paid*Values_Entered,Payment_Number,""), "")</f>
        <v>342</v>
      </c>
      <c r="C355" s="4">
        <f ca="1">IFERROR(IF(Loan_Not_Paid*Values_Entered,Payment_Date,""), "")</f>
        <v>56312</v>
      </c>
      <c r="D355" s="5">
        <f ca="1">IFERROR(IF(Loan_Not_Paid*Values_Entered,Beginning_Balance,""), "")</f>
        <v>10309.01341223612</v>
      </c>
      <c r="E355" s="5">
        <f ca="1">IFERROR(IF(Loan_Not_Paid*Values_Entered,Monthly_Payment,""), "")</f>
        <v>567.78900134700291</v>
      </c>
      <c r="F355" s="5">
        <f ca="1">IFERROR(IF(Loan_Not_Paid*Values_Entered,Principal,""), "")</f>
        <v>520.53935654091879</v>
      </c>
      <c r="G355" s="5">
        <f ca="1">IFERROR(IF(Loan_Not_Paid*Values_Entered,Interest,""), "")</f>
        <v>47.249644806084177</v>
      </c>
      <c r="H355" s="5">
        <f ca="1">IFERROR(IF(Loan_Not_Paid*Values_Entered,Ending_Balance,""), "")</f>
        <v>9788.4740556952311</v>
      </c>
    </row>
    <row r="356" spans="2:8" x14ac:dyDescent="0.3">
      <c r="B356" s="2">
        <f ca="1">IFERROR(IF(Loan_Not_Paid*Values_Entered,Payment_Number,""), "")</f>
        <v>343</v>
      </c>
      <c r="C356" s="4">
        <f ca="1">IFERROR(IF(Loan_Not_Paid*Values_Entered,Payment_Date,""), "")</f>
        <v>56343</v>
      </c>
      <c r="D356" s="5">
        <f ca="1">IFERROR(IF(Loan_Not_Paid*Values_Entered,Beginning_Balance,""), "")</f>
        <v>9788.4740556952311</v>
      </c>
      <c r="E356" s="5">
        <f ca="1">IFERROR(IF(Loan_Not_Paid*Values_Entered,Monthly_Payment,""), "")</f>
        <v>567.78900134700291</v>
      </c>
      <c r="F356" s="5">
        <f ca="1">IFERROR(IF(Loan_Not_Paid*Values_Entered,Principal,""), "")</f>
        <v>522.92516192506457</v>
      </c>
      <c r="G356" s="5">
        <f ca="1">IFERROR(IF(Loan_Not_Paid*Values_Entered,Interest,""), "")</f>
        <v>44.863839421938302</v>
      </c>
      <c r="H356" s="5">
        <f ca="1">IFERROR(IF(Loan_Not_Paid*Values_Entered,Ending_Balance,""), "")</f>
        <v>9265.5488937701448</v>
      </c>
    </row>
    <row r="357" spans="2:8" x14ac:dyDescent="0.3">
      <c r="B357" s="2">
        <f ca="1">IFERROR(IF(Loan_Not_Paid*Values_Entered,Payment_Number,""), "")</f>
        <v>344</v>
      </c>
      <c r="C357" s="4">
        <f ca="1">IFERROR(IF(Loan_Not_Paid*Values_Entered,Payment_Date,""), "")</f>
        <v>56373</v>
      </c>
      <c r="D357" s="5">
        <f ca="1">IFERROR(IF(Loan_Not_Paid*Values_Entered,Beginning_Balance,""), "")</f>
        <v>9265.5488937701448</v>
      </c>
      <c r="E357" s="5">
        <f ca="1">IFERROR(IF(Loan_Not_Paid*Values_Entered,Monthly_Payment,""), "")</f>
        <v>567.78900134700291</v>
      </c>
      <c r="F357" s="5">
        <f ca="1">IFERROR(IF(Loan_Not_Paid*Values_Entered,Principal,""), "")</f>
        <v>525.32190225055444</v>
      </c>
      <c r="G357" s="5">
        <f ca="1">IFERROR(IF(Loan_Not_Paid*Values_Entered,Interest,""), "")</f>
        <v>42.467099096448415</v>
      </c>
      <c r="H357" s="5">
        <f ca="1">IFERROR(IF(Loan_Not_Paid*Values_Entered,Ending_Balance,""), "")</f>
        <v>8740.226991519623</v>
      </c>
    </row>
    <row r="358" spans="2:8" x14ac:dyDescent="0.3">
      <c r="B358" s="2">
        <f ca="1">IFERROR(IF(Loan_Not_Paid*Values_Entered,Payment_Number,""), "")</f>
        <v>345</v>
      </c>
      <c r="C358" s="4">
        <f ca="1">IFERROR(IF(Loan_Not_Paid*Values_Entered,Payment_Date,""), "")</f>
        <v>56404</v>
      </c>
      <c r="D358" s="5">
        <f ca="1">IFERROR(IF(Loan_Not_Paid*Values_Entered,Beginning_Balance,""), "")</f>
        <v>8740.226991519623</v>
      </c>
      <c r="E358" s="5">
        <f ca="1">IFERROR(IF(Loan_Not_Paid*Values_Entered,Monthly_Payment,""), "")</f>
        <v>567.78900134700291</v>
      </c>
      <c r="F358" s="5">
        <f ca="1">IFERROR(IF(Loan_Not_Paid*Values_Entered,Principal,""), "")</f>
        <v>527.72962763586952</v>
      </c>
      <c r="G358" s="5">
        <f ca="1">IFERROR(IF(Loan_Not_Paid*Values_Entered,Interest,""), "")</f>
        <v>40.059373711133382</v>
      </c>
      <c r="H358" s="5">
        <f ca="1">IFERROR(IF(Loan_Not_Paid*Values_Entered,Ending_Balance,""), "")</f>
        <v>8212.4973638837691</v>
      </c>
    </row>
    <row r="359" spans="2:8" x14ac:dyDescent="0.3">
      <c r="B359" s="2">
        <f ca="1">IFERROR(IF(Loan_Not_Paid*Values_Entered,Payment_Number,""), "")</f>
        <v>346</v>
      </c>
      <c r="C359" s="4">
        <f ca="1">IFERROR(IF(Loan_Not_Paid*Values_Entered,Payment_Date,""), "")</f>
        <v>56434</v>
      </c>
      <c r="D359" s="5">
        <f ca="1">IFERROR(IF(Loan_Not_Paid*Values_Entered,Beginning_Balance,""), "")</f>
        <v>8212.4973638837691</v>
      </c>
      <c r="E359" s="5">
        <f ca="1">IFERROR(IF(Loan_Not_Paid*Values_Entered,Monthly_Payment,""), "")</f>
        <v>567.78900134700291</v>
      </c>
      <c r="F359" s="5">
        <f ca="1">IFERROR(IF(Loan_Not_Paid*Values_Entered,Principal,""), "")</f>
        <v>530.14838842920062</v>
      </c>
      <c r="G359" s="5">
        <f ca="1">IFERROR(IF(Loan_Not_Paid*Values_Entered,Interest,""), "")</f>
        <v>37.640612917802308</v>
      </c>
      <c r="H359" s="5">
        <f ca="1">IFERROR(IF(Loan_Not_Paid*Values_Entered,Ending_Balance,""), "")</f>
        <v>7682.3489754545153</v>
      </c>
    </row>
    <row r="360" spans="2:8" x14ac:dyDescent="0.3">
      <c r="B360" s="2">
        <f ca="1">IFERROR(IF(Loan_Not_Paid*Values_Entered,Payment_Number,""), "")</f>
        <v>347</v>
      </c>
      <c r="C360" s="4">
        <f ca="1">IFERROR(IF(Loan_Not_Paid*Values_Entered,Payment_Date,""), "")</f>
        <v>56465</v>
      </c>
      <c r="D360" s="5">
        <f ca="1">IFERROR(IF(Loan_Not_Paid*Values_Entered,Beginning_Balance,""), "")</f>
        <v>7682.3489754545153</v>
      </c>
      <c r="E360" s="5">
        <f ca="1">IFERROR(IF(Loan_Not_Paid*Values_Entered,Monthly_Payment,""), "")</f>
        <v>567.78900134700291</v>
      </c>
      <c r="F360" s="5">
        <f ca="1">IFERROR(IF(Loan_Not_Paid*Values_Entered,Principal,""), "")</f>
        <v>532.57823520950103</v>
      </c>
      <c r="G360" s="5">
        <f ca="1">IFERROR(IF(Loan_Not_Paid*Values_Entered,Interest,""), "")</f>
        <v>35.210766137501807</v>
      </c>
      <c r="H360" s="5">
        <f ca="1">IFERROR(IF(Loan_Not_Paid*Values_Entered,Ending_Balance,""), "")</f>
        <v>7149.7707402450615</v>
      </c>
    </row>
    <row r="361" spans="2:8" x14ac:dyDescent="0.3">
      <c r="B361" s="2">
        <f ca="1">IFERROR(IF(Loan_Not_Paid*Values_Entered,Payment_Number,""), "")</f>
        <v>348</v>
      </c>
      <c r="C361" s="4">
        <f ca="1">IFERROR(IF(Loan_Not_Paid*Values_Entered,Payment_Date,""), "")</f>
        <v>56496</v>
      </c>
      <c r="D361" s="5">
        <f ca="1">IFERROR(IF(Loan_Not_Paid*Values_Entered,Beginning_Balance,""), "")</f>
        <v>7149.7707402450615</v>
      </c>
      <c r="E361" s="5">
        <f ca="1">IFERROR(IF(Loan_Not_Paid*Values_Entered,Monthly_Payment,""), "")</f>
        <v>567.78900134700291</v>
      </c>
      <c r="F361" s="5">
        <f ca="1">IFERROR(IF(Loan_Not_Paid*Values_Entered,Principal,""), "")</f>
        <v>535.01921878754467</v>
      </c>
      <c r="G361" s="5">
        <f ca="1">IFERROR(IF(Loan_Not_Paid*Values_Entered,Interest,""), "")</f>
        <v>32.769782559458257</v>
      </c>
      <c r="H361" s="5">
        <f ca="1">IFERROR(IF(Loan_Not_Paid*Values_Entered,Ending_Balance,""), "")</f>
        <v>6614.7515214575105</v>
      </c>
    </row>
    <row r="362" spans="2:8" x14ac:dyDescent="0.3">
      <c r="B362" s="2">
        <f ca="1">IFERROR(IF(Loan_Not_Paid*Values_Entered,Payment_Number,""), "")</f>
        <v>349</v>
      </c>
      <c r="C362" s="4">
        <f ca="1">IFERROR(IF(Loan_Not_Paid*Values_Entered,Payment_Date,""), "")</f>
        <v>56526</v>
      </c>
      <c r="D362" s="5">
        <f ca="1">IFERROR(IF(Loan_Not_Paid*Values_Entered,Beginning_Balance,""), "")</f>
        <v>6614.7515214575105</v>
      </c>
      <c r="E362" s="5">
        <f ca="1">IFERROR(IF(Loan_Not_Paid*Values_Entered,Monthly_Payment,""), "")</f>
        <v>567.78900134700291</v>
      </c>
      <c r="F362" s="5">
        <f ca="1">IFERROR(IF(Loan_Not_Paid*Values_Entered,Principal,""), "")</f>
        <v>537.47139020698751</v>
      </c>
      <c r="G362" s="5">
        <f ca="1">IFERROR(IF(Loan_Not_Paid*Values_Entered,Interest,""), "")</f>
        <v>30.317611140015348</v>
      </c>
      <c r="H362" s="5">
        <f ca="1">IFERROR(IF(Loan_Not_Paid*Values_Entered,Ending_Balance,""), "")</f>
        <v>6077.2801312505035</v>
      </c>
    </row>
    <row r="363" spans="2:8" x14ac:dyDescent="0.3">
      <c r="B363" s="2">
        <f ca="1">IFERROR(IF(Loan_Not_Paid*Values_Entered,Payment_Number,""), "")</f>
        <v>350</v>
      </c>
      <c r="C363" s="4">
        <f ca="1">IFERROR(IF(Loan_Not_Paid*Values_Entered,Payment_Date,""), "")</f>
        <v>56557</v>
      </c>
      <c r="D363" s="5">
        <f ca="1">IFERROR(IF(Loan_Not_Paid*Values_Entered,Beginning_Balance,""), "")</f>
        <v>6077.2801312505035</v>
      </c>
      <c r="E363" s="5">
        <f ca="1">IFERROR(IF(Loan_Not_Paid*Values_Entered,Monthly_Payment,""), "")</f>
        <v>567.78900134700291</v>
      </c>
      <c r="F363" s="5">
        <f ca="1">IFERROR(IF(Loan_Not_Paid*Values_Entered,Principal,""), "")</f>
        <v>539.93480074543618</v>
      </c>
      <c r="G363" s="5">
        <f ca="1">IFERROR(IF(Loan_Not_Paid*Values_Entered,Interest,""), "")</f>
        <v>27.85420060156666</v>
      </c>
      <c r="H363" s="5">
        <f ca="1">IFERROR(IF(Loan_Not_Paid*Values_Entered,Ending_Balance,""), "")</f>
        <v>5537.3453305050498</v>
      </c>
    </row>
    <row r="364" spans="2:8" x14ac:dyDescent="0.3">
      <c r="B364" s="2">
        <f ca="1">IFERROR(IF(Loan_Not_Paid*Values_Entered,Payment_Number,""), "")</f>
        <v>351</v>
      </c>
      <c r="C364" s="4">
        <f ca="1">IFERROR(IF(Loan_Not_Paid*Values_Entered,Payment_Date,""), "")</f>
        <v>56587</v>
      </c>
      <c r="D364" s="5">
        <f ca="1">IFERROR(IF(Loan_Not_Paid*Values_Entered,Beginning_Balance,""), "")</f>
        <v>5537.3453305050498</v>
      </c>
      <c r="E364" s="5">
        <f ca="1">IFERROR(IF(Loan_Not_Paid*Values_Entered,Monthly_Payment,""), "")</f>
        <v>567.78900134700291</v>
      </c>
      <c r="F364" s="5">
        <f ca="1">IFERROR(IF(Loan_Not_Paid*Values_Entered,Principal,""), "")</f>
        <v>542.40950191551951</v>
      </c>
      <c r="G364" s="5">
        <f ca="1">IFERROR(IF(Loan_Not_Paid*Values_Entered,Interest,""), "")</f>
        <v>25.379499431483403</v>
      </c>
      <c r="H364" s="5">
        <f ca="1">IFERROR(IF(Loan_Not_Paid*Values_Entered,Ending_Balance,""), "")</f>
        <v>4994.9358285895432</v>
      </c>
    </row>
    <row r="365" spans="2:8" x14ac:dyDescent="0.3">
      <c r="B365" s="2">
        <f ca="1">IFERROR(IF(Loan_Not_Paid*Values_Entered,Payment_Number,""), "")</f>
        <v>352</v>
      </c>
      <c r="C365" s="4">
        <f ca="1">IFERROR(IF(Loan_Not_Paid*Values_Entered,Payment_Date,""), "")</f>
        <v>56618</v>
      </c>
      <c r="D365" s="5">
        <f ca="1">IFERROR(IF(Loan_Not_Paid*Values_Entered,Beginning_Balance,""), "")</f>
        <v>4994.9358285895432</v>
      </c>
      <c r="E365" s="5">
        <f ca="1">IFERROR(IF(Loan_Not_Paid*Values_Entered,Monthly_Payment,""), "")</f>
        <v>567.78900134700291</v>
      </c>
      <c r="F365" s="5">
        <f ca="1">IFERROR(IF(Loan_Not_Paid*Values_Entered,Principal,""), "")</f>
        <v>544.8955454659656</v>
      </c>
      <c r="G365" s="5">
        <f ca="1">IFERROR(IF(Loan_Not_Paid*Values_Entered,Interest,""), "")</f>
        <v>22.893455881037273</v>
      </c>
      <c r="H365" s="5">
        <f ca="1">IFERROR(IF(Loan_Not_Paid*Values_Entered,Ending_Balance,""), "")</f>
        <v>4450.0402831235551</v>
      </c>
    </row>
    <row r="366" spans="2:8" x14ac:dyDescent="0.3">
      <c r="B366" s="2">
        <f ca="1">IFERROR(IF(Loan_Not_Paid*Values_Entered,Payment_Number,""), "")</f>
        <v>353</v>
      </c>
      <c r="C366" s="4">
        <f ca="1">IFERROR(IF(Loan_Not_Paid*Values_Entered,Payment_Date,""), "")</f>
        <v>56649</v>
      </c>
      <c r="D366" s="5">
        <f ca="1">IFERROR(IF(Loan_Not_Paid*Values_Entered,Beginning_Balance,""), "")</f>
        <v>4450.0402831235551</v>
      </c>
      <c r="E366" s="5">
        <f ca="1">IFERROR(IF(Loan_Not_Paid*Values_Entered,Monthly_Payment,""), "")</f>
        <v>567.78900134700291</v>
      </c>
      <c r="F366" s="5">
        <f ca="1">IFERROR(IF(Loan_Not_Paid*Values_Entered,Principal,""), "")</f>
        <v>547.39298338268463</v>
      </c>
      <c r="G366" s="5">
        <f ca="1">IFERROR(IF(Loan_Not_Paid*Values_Entered,Interest,""), "")</f>
        <v>20.396017964318261</v>
      </c>
      <c r="H366" s="5">
        <f ca="1">IFERROR(IF(Loan_Not_Paid*Values_Entered,Ending_Balance,""), "")</f>
        <v>3902.6472997408709</v>
      </c>
    </row>
    <row r="367" spans="2:8" x14ac:dyDescent="0.3">
      <c r="B367" s="2">
        <f ca="1">IFERROR(IF(Loan_Not_Paid*Values_Entered,Payment_Number,""), "")</f>
        <v>354</v>
      </c>
      <c r="C367" s="4">
        <f ca="1">IFERROR(IF(Loan_Not_Paid*Values_Entered,Payment_Date,""), "")</f>
        <v>56677</v>
      </c>
      <c r="D367" s="5">
        <f ca="1">IFERROR(IF(Loan_Not_Paid*Values_Entered,Beginning_Balance,""), "")</f>
        <v>3902.6472997408709</v>
      </c>
      <c r="E367" s="5">
        <f ca="1">IFERROR(IF(Loan_Not_Paid*Values_Entered,Monthly_Payment,""), "")</f>
        <v>567.78900134700291</v>
      </c>
      <c r="F367" s="5">
        <f ca="1">IFERROR(IF(Loan_Not_Paid*Values_Entered,Principal,""), "")</f>
        <v>549.90186788985523</v>
      </c>
      <c r="G367" s="5">
        <f ca="1">IFERROR(IF(Loan_Not_Paid*Values_Entered,Interest,""), "")</f>
        <v>17.887133457147623</v>
      </c>
      <c r="H367" s="5">
        <f ca="1">IFERROR(IF(Loan_Not_Paid*Values_Entered,Ending_Balance,""), "")</f>
        <v>3352.7454318510136</v>
      </c>
    </row>
    <row r="368" spans="2:8" x14ac:dyDescent="0.3">
      <c r="B368" s="2">
        <f ca="1">IFERROR(IF(Loan_Not_Paid*Values_Entered,Payment_Number,""), "")</f>
        <v>355</v>
      </c>
      <c r="C368" s="4">
        <f ca="1">IFERROR(IF(Loan_Not_Paid*Values_Entered,Payment_Date,""), "")</f>
        <v>56708</v>
      </c>
      <c r="D368" s="5">
        <f ca="1">IFERROR(IF(Loan_Not_Paid*Values_Entered,Beginning_Balance,""), "")</f>
        <v>3352.7454318510136</v>
      </c>
      <c r="E368" s="5">
        <f ca="1">IFERROR(IF(Loan_Not_Paid*Values_Entered,Monthly_Payment,""), "")</f>
        <v>567.78900134700291</v>
      </c>
      <c r="F368" s="5">
        <f ca="1">IFERROR(IF(Loan_Not_Paid*Values_Entered,Principal,""), "")</f>
        <v>552.42225145101713</v>
      </c>
      <c r="G368" s="5">
        <f ca="1">IFERROR(IF(Loan_Not_Paid*Values_Entered,Interest,""), "")</f>
        <v>15.366749895985791</v>
      </c>
      <c r="H368" s="5">
        <f ca="1">IFERROR(IF(Loan_Not_Paid*Values_Entered,Ending_Balance,""), "")</f>
        <v>2800.3231804000097</v>
      </c>
    </row>
    <row r="369" spans="2:8" x14ac:dyDescent="0.3">
      <c r="B369" s="2">
        <f ca="1">IFERROR(IF(Loan_Not_Paid*Values_Entered,Payment_Number,""), "")</f>
        <v>356</v>
      </c>
      <c r="C369" s="4">
        <f ca="1">IFERROR(IF(Loan_Not_Paid*Values_Entered,Payment_Date,""), "")</f>
        <v>56738</v>
      </c>
      <c r="D369" s="5">
        <f ca="1">IFERROR(IF(Loan_Not_Paid*Values_Entered,Beginning_Balance,""), "")</f>
        <v>2800.3231804000097</v>
      </c>
      <c r="E369" s="5">
        <f ca="1">IFERROR(IF(Loan_Not_Paid*Values_Entered,Monthly_Payment,""), "")</f>
        <v>567.78900134700291</v>
      </c>
      <c r="F369" s="5">
        <f ca="1">IFERROR(IF(Loan_Not_Paid*Values_Entered,Principal,""), "")</f>
        <v>554.95418677016755</v>
      </c>
      <c r="G369" s="5">
        <f ca="1">IFERROR(IF(Loan_Not_Paid*Values_Entered,Interest,""), "")</f>
        <v>12.834814576835294</v>
      </c>
      <c r="H369" s="5">
        <f ca="1">IFERROR(IF(Loan_Not_Paid*Values_Entered,Ending_Balance,""), "")</f>
        <v>2245.3689936298179</v>
      </c>
    </row>
    <row r="370" spans="2:8" x14ac:dyDescent="0.3">
      <c r="B370" s="2">
        <f ca="1">IFERROR(IF(Loan_Not_Paid*Values_Entered,Payment_Number,""), "")</f>
        <v>357</v>
      </c>
      <c r="C370" s="4">
        <f ca="1">IFERROR(IF(Loan_Not_Paid*Values_Entered,Payment_Date,""), "")</f>
        <v>56769</v>
      </c>
      <c r="D370" s="5">
        <f ca="1">IFERROR(IF(Loan_Not_Paid*Values_Entered,Beginning_Balance,""), "")</f>
        <v>2245.3689936298179</v>
      </c>
      <c r="E370" s="5">
        <f ca="1">IFERROR(IF(Loan_Not_Paid*Values_Entered,Monthly_Payment,""), "")</f>
        <v>567.78900134700291</v>
      </c>
      <c r="F370" s="5">
        <f ca="1">IFERROR(IF(Loan_Not_Paid*Values_Entered,Principal,""), "")</f>
        <v>557.49772679286423</v>
      </c>
      <c r="G370" s="5">
        <f ca="1">IFERROR(IF(Loan_Not_Paid*Values_Entered,Interest,""), "")</f>
        <v>10.291274554138694</v>
      </c>
      <c r="H370" s="5">
        <f ca="1">IFERROR(IF(Loan_Not_Paid*Values_Entered,Ending_Balance,""), "")</f>
        <v>1687.8712668369408</v>
      </c>
    </row>
    <row r="371" spans="2:8" x14ac:dyDescent="0.3">
      <c r="B371" s="2">
        <f ca="1">IFERROR(IF(Loan_Not_Paid*Values_Entered,Payment_Number,""), "")</f>
        <v>358</v>
      </c>
      <c r="C371" s="4">
        <f ca="1">IFERROR(IF(Loan_Not_Paid*Values_Entered,Payment_Date,""), "")</f>
        <v>56799</v>
      </c>
      <c r="D371" s="5">
        <f ca="1">IFERROR(IF(Loan_Not_Paid*Values_Entered,Beginning_Balance,""), "")</f>
        <v>1687.8712668369408</v>
      </c>
      <c r="E371" s="5">
        <f ca="1">IFERROR(IF(Loan_Not_Paid*Values_Entered,Monthly_Payment,""), "")</f>
        <v>567.78900134700291</v>
      </c>
      <c r="F371" s="5">
        <f ca="1">IFERROR(IF(Loan_Not_Paid*Values_Entered,Principal,""), "")</f>
        <v>560.0529247073315</v>
      </c>
      <c r="G371" s="5">
        <f ca="1">IFERROR(IF(Loan_Not_Paid*Values_Entered,Interest,""), "")</f>
        <v>7.7360766396713974</v>
      </c>
      <c r="H371" s="5">
        <f ca="1">IFERROR(IF(Loan_Not_Paid*Values_Entered,Ending_Balance,""), "")</f>
        <v>1127.8183421295835</v>
      </c>
    </row>
    <row r="372" spans="2:8" x14ac:dyDescent="0.3">
      <c r="B372" s="2">
        <f ca="1">IFERROR(IF(Loan_Not_Paid*Values_Entered,Payment_Number,""), "")</f>
        <v>359</v>
      </c>
      <c r="C372" s="4">
        <f ca="1">IFERROR(IF(Loan_Not_Paid*Values_Entered,Payment_Date,""), "")</f>
        <v>56830</v>
      </c>
      <c r="D372" s="5">
        <f ca="1">IFERROR(IF(Loan_Not_Paid*Values_Entered,Beginning_Balance,""), "")</f>
        <v>1127.8183421295835</v>
      </c>
      <c r="E372" s="5">
        <f ca="1">IFERROR(IF(Loan_Not_Paid*Values_Entered,Monthly_Payment,""), "")</f>
        <v>567.78900134700291</v>
      </c>
      <c r="F372" s="5">
        <f ca="1">IFERROR(IF(Loan_Not_Paid*Values_Entered,Principal,""), "")</f>
        <v>562.61983394557342</v>
      </c>
      <c r="G372" s="5">
        <f ca="1">IFERROR(IF(Loan_Not_Paid*Values_Entered,Interest,""), "")</f>
        <v>5.1691674014294611</v>
      </c>
      <c r="H372" s="5">
        <f ca="1">IFERROR(IF(Loan_Not_Paid*Values_Entered,Ending_Balance,""), "")</f>
        <v>565.19850818405394</v>
      </c>
    </row>
    <row r="373" spans="2:8" x14ac:dyDescent="0.3">
      <c r="B373" s="2">
        <f ca="1">IFERROR(IF(Loan_Not_Paid*Values_Entered,Payment_Number,""), "")</f>
        <v>360</v>
      </c>
      <c r="C373" s="4">
        <f ca="1">IFERROR(IF(Loan_Not_Paid*Values_Entered,Payment_Date,""), "")</f>
        <v>56861</v>
      </c>
      <c r="D373" s="5">
        <f ca="1">IFERROR(IF(Loan_Not_Paid*Values_Entered,Beginning_Balance,""), "")</f>
        <v>565.19850818405394</v>
      </c>
      <c r="E373" s="5">
        <f ca="1">IFERROR(IF(Loan_Not_Paid*Values_Entered,Monthly_Payment,""), "")</f>
        <v>567.78900134700291</v>
      </c>
      <c r="F373" s="5">
        <f ca="1">IFERROR(IF(Loan_Not_Paid*Values_Entered,Principal,""), "")</f>
        <v>565.19850818449061</v>
      </c>
      <c r="G373" s="5">
        <f ca="1">IFERROR(IF(Loan_Not_Paid*Values_Entered,Interest,""), "")</f>
        <v>2.5904931625122489</v>
      </c>
      <c r="H373" s="5">
        <f ca="1">IFERROR(IF(Loan_Not_Paid*Values_Entered,Ending_Balance,""), "")</f>
        <v>-4.6566128730773926E-10</v>
      </c>
    </row>
    <row r="374" spans="2:8" x14ac:dyDescent="0.3">
      <c r="B374" s="2" t="str">
        <f ca="1">IFERROR(IF(Loan_Not_Paid*Values_Entered,Payment_Number,""), "")</f>
        <v/>
      </c>
      <c r="C374" s="4" t="str">
        <f ca="1">IFERROR(IF(Loan_Not_Paid*Values_Entered,Payment_Date,""), "")</f>
        <v/>
      </c>
      <c r="D374" s="5" t="str">
        <f ca="1">IFERROR(IF(Loan_Not_Paid*Values_Entered,Beginning_Balance,""), "")</f>
        <v/>
      </c>
      <c r="E374" s="5" t="str">
        <f ca="1">IFERROR(IF(Loan_Not_Paid*Values_Entered,Monthly_Payment,""), "")</f>
        <v/>
      </c>
      <c r="F374" s="5" t="str">
        <f ca="1">IFERROR(IF(Loan_Not_Paid*Values_Entered,Principal,""), "")</f>
        <v/>
      </c>
      <c r="G374" s="5" t="str">
        <f ca="1">IFERROR(IF(Loan_Not_Paid*Values_Entered,Interest,""), "")</f>
        <v/>
      </c>
      <c r="H374" s="5" t="str">
        <f ca="1">IFERROR(IF(Loan_Not_Paid*Values_Entered,Ending_Balance,""), "")</f>
        <v/>
      </c>
    </row>
    <row r="375" spans="2:8" x14ac:dyDescent="0.3">
      <c r="B375" s="2" t="str">
        <f ca="1">IFERROR(IF(Loan_Not_Paid*Values_Entered,Payment_Number,""), "")</f>
        <v/>
      </c>
      <c r="C375" s="4" t="str">
        <f ca="1">IFERROR(IF(Loan_Not_Paid*Values_Entered,Payment_Date,""), "")</f>
        <v/>
      </c>
      <c r="D375" s="5" t="str">
        <f ca="1">IFERROR(IF(Loan_Not_Paid*Values_Entered,Beginning_Balance,""), "")</f>
        <v/>
      </c>
      <c r="E375" s="5" t="str">
        <f ca="1">IFERROR(IF(Loan_Not_Paid*Values_Entered,Monthly_Payment,""), "")</f>
        <v/>
      </c>
      <c r="F375" s="5" t="str">
        <f ca="1">IFERROR(IF(Loan_Not_Paid*Values_Entered,Principal,""), "")</f>
        <v/>
      </c>
      <c r="G375" s="5" t="str">
        <f ca="1">IFERROR(IF(Loan_Not_Paid*Values_Entered,Interest,""), "")</f>
        <v/>
      </c>
      <c r="H375" s="5" t="str">
        <f ca="1">IFERROR(IF(Loan_Not_Paid*Values_Entered,Ending_Balance,""), "")</f>
        <v/>
      </c>
    </row>
    <row r="376" spans="2:8" x14ac:dyDescent="0.3">
      <c r="B376" s="2" t="str">
        <f ca="1">IFERROR(IF(Loan_Not_Paid*Values_Entered,Payment_Number,""), "")</f>
        <v/>
      </c>
      <c r="C376" s="4" t="str">
        <f ca="1">IFERROR(IF(Loan_Not_Paid*Values_Entered,Payment_Date,""), "")</f>
        <v/>
      </c>
      <c r="D376" s="5" t="str">
        <f ca="1">IFERROR(IF(Loan_Not_Paid*Values_Entered,Beginning_Balance,""), "")</f>
        <v/>
      </c>
      <c r="E376" s="5" t="str">
        <f ca="1">IFERROR(IF(Loan_Not_Paid*Values_Entered,Monthly_Payment,""), "")</f>
        <v/>
      </c>
      <c r="F376" s="5" t="str">
        <f ca="1">IFERROR(IF(Loan_Not_Paid*Values_Entered,Principal,""), "")</f>
        <v/>
      </c>
      <c r="G376" s="5" t="str">
        <f ca="1">IFERROR(IF(Loan_Not_Paid*Values_Entered,Interest,""), "")</f>
        <v/>
      </c>
      <c r="H376" s="5" t="str">
        <f ca="1">IFERROR(IF(Loan_Not_Paid*Values_Entered,Ending_Balance,""), "")</f>
        <v/>
      </c>
    </row>
  </sheetData>
  <sheetProtection algorithmName="SHA-512" hashValue="zJKla0zhyCISK4UJCx7t5BXczm9LfucpkKwPNRvlFJRGZwPmjtHJIDiL3vGYdKitZAEruxSfonDgIsQmjtSh9w==" saltValue="dlEaNxigw5dkWZ1f2OU6Ng==" spinCount="100000" sheet="1" objects="1" scenarios="1"/>
  <protectedRanges>
    <protectedRange sqref="D3:D6" name="Range1"/>
  </protectedRanges>
  <mergeCells count="8">
    <mergeCell ref="B3:C3"/>
    <mergeCell ref="B11:C11"/>
    <mergeCell ref="B10:C10"/>
    <mergeCell ref="B9:C9"/>
    <mergeCell ref="B8:C8"/>
    <mergeCell ref="B6:C6"/>
    <mergeCell ref="B5:C5"/>
    <mergeCell ref="B4:C4"/>
  </mergeCells>
  <phoneticPr fontId="0" type="noConversion"/>
  <dataValidations count="26">
    <dataValidation allowBlank="1" showInputMessage="1" showErrorMessage="1" prompt="Title of this worksheet is in this cell. Enter Loan values in cells D3 through D6. Loan summary in cells D8 through D11 and Loan table are automatically updated" sqref="B1" xr:uid="{00000000-0002-0000-0000-000001000000}"/>
    <dataValidation allowBlank="1" showInputMessage="1" showErrorMessage="1" prompt="Enter Loan amount in cell at right" sqref="B3" xr:uid="{00000000-0002-0000-0000-000002000000}"/>
    <dataValidation allowBlank="1" showInputMessage="1" showErrorMessage="1" prompt="Enter Loan amount in this cell" sqref="D3 D3" xr:uid="{00000000-0002-0000-0000-000003000000}"/>
    <dataValidation allowBlank="1" showInputMessage="1" showErrorMessage="1" prompt="Enter Annual interest rate in cell at right" sqref="B4" xr:uid="{00000000-0002-0000-0000-000004000000}"/>
    <dataValidation allowBlank="1" showInputMessage="1" showErrorMessage="1" prompt="Enter Loan period in years in cell at right" sqref="B5" xr:uid="{00000000-0002-0000-0000-000005000000}"/>
    <dataValidation allowBlank="1" showInputMessage="1" showErrorMessage="1" prompt="Enter Loan period in years in this cell" sqref="D5 D5" xr:uid="{00000000-0002-0000-0000-000006000000}"/>
    <dataValidation allowBlank="1" showInputMessage="1" showErrorMessage="1" prompt="Enter Start date of loan in cell at right" sqref="B6" xr:uid="{00000000-0002-0000-0000-000007000000}"/>
    <dataValidation allowBlank="1" showInputMessage="1" showErrorMessage="1" prompt="Enter Start date of loan in this cell" sqref="D6 D6" xr:uid="{00000000-0002-0000-0000-000008000000}"/>
    <dataValidation allowBlank="1" showInputMessage="1" showErrorMessage="1" prompt="Monthly payment is automatically calculated in cell at right" sqref="B8" xr:uid="{00000000-0002-0000-0000-000009000000}"/>
    <dataValidation allowBlank="1" showInputMessage="1" showErrorMessage="1" prompt="Monthly payment is automatically calculated in this cell" sqref="D8 D8" xr:uid="{00000000-0002-0000-0000-00000A000000}"/>
    <dataValidation allowBlank="1" showInputMessage="1" showErrorMessage="1" prompt="Number of payments is automatically calculated in cell at right" sqref="B9" xr:uid="{00000000-0002-0000-0000-00000B000000}"/>
    <dataValidation allowBlank="1" showInputMessage="1" showErrorMessage="1" prompt="Number of payments is automatically calculated in this cell" sqref="D9 D9" xr:uid="{00000000-0002-0000-0000-00000C000000}"/>
    <dataValidation allowBlank="1" showInputMessage="1" showErrorMessage="1" prompt="Total interest is automatically calculated in cell at right" sqref="B10" xr:uid="{00000000-0002-0000-0000-00000D000000}"/>
    <dataValidation allowBlank="1" showInputMessage="1" showErrorMessage="1" prompt="Total interest is automatically calculated in this cell" sqref="D10 D10" xr:uid="{00000000-0002-0000-0000-00000E000000}"/>
    <dataValidation allowBlank="1" showInputMessage="1" showErrorMessage="1" prompt="Payment Number is automatically updated in this column under this heading" sqref="B13" xr:uid="{00000000-0002-0000-0000-000012000000}"/>
    <dataValidation allowBlank="1" showInputMessage="1" showErrorMessage="1" prompt="Payment date is automatically updated in this column under this heading" sqref="C13" xr:uid="{E1B36844-966F-D94A-A73B-154D530C8F27}"/>
    <dataValidation allowBlank="1" showInputMessage="1" showErrorMessage="1" prompt="Beginning balance is automatically calculated in this column under this heading" sqref="D13" xr:uid="{00000000-0002-0000-0000-000014000000}"/>
    <dataValidation allowBlank="1" showInputMessage="1" showErrorMessage="1" prompt="Payment amount is automatically calculated in this column under this heading" sqref="E13" xr:uid="{00000000-0002-0000-0000-000015000000}"/>
    <dataValidation allowBlank="1" showInputMessage="1" showErrorMessage="1" prompt="Principal amount is automatically updated in this column under this heading" sqref="F13" xr:uid="{00000000-0002-0000-0000-000016000000}"/>
    <dataValidation allowBlank="1" showInputMessage="1" showErrorMessage="1" prompt="Interest amount is automatically updated in this column under this heading" sqref="G13" xr:uid="{00000000-0002-0000-0000-000017000000}"/>
    <dataValidation allowBlank="1" showInputMessage="1" showErrorMessage="1" prompt="Ending balance is automatically updated in this column under this heading" sqref="H13" xr:uid="{00000000-0002-0000-0000-000018000000}"/>
    <dataValidation allowBlank="1" showInputMessage="1" showErrorMessage="1" prompt="Enter Annual interest rate in this cell" sqref="D4" xr:uid="{00000000-0002-0000-0000-000019000000}"/>
    <dataValidation allowBlank="1" showInputMessage="1" showErrorMessage="1" prompt="Total cost of loan is automatically calculated in cell at right" sqref="B11" xr:uid="{00000000-0002-0000-0000-00000F000000}"/>
    <dataValidation allowBlank="1" showInputMessage="1" showErrorMessage="1" prompt="Total cost of loan is automatically calculated in this cell" sqref="D11 D11" xr:uid="{00000000-0002-0000-0000-000010000000}"/>
    <dataValidation allowBlank="1" showInputMessage="1" showErrorMessage="1" prompt="Create a loan repayment schedule using this loan calculator worksheet. Total interest and total payments are automatically calculated" sqref="A1" xr:uid="{692CF785-0C16-42F2-94B9-96BCDF2B13EA}"/>
    <dataValidation allowBlank="1" showInputMessage="1" showErrorMessage="1" prompt="Enter Annual interest rate in this cell_x000a_" sqref="D4" xr:uid="{4CF385A3-3180-4306-95F0-704287B033D3}"/>
  </dataValidations>
  <printOptions horizontalCentered="1"/>
  <pageMargins left="0.5" right="0.5" top="1" bottom="1" header="0.5" footer="0.5"/>
  <pageSetup fitToHeight="0" orientation="portrait" r:id="rId1"/>
  <headerFooter differentFirst="1">
    <oddFooter>Page &amp;P of &amp;N</oddFooter>
  </headerFooter>
  <ignoredErrors>
    <ignoredError sqref="B68:H73 B14:H65 B77:H376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D8FB1-1A5B-41C2-A4CD-D3ACE52A9C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2025-09-04T16:50:39Z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